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9" activeTab="8"/>
  </bookViews>
  <sheets>
    <sheet name="Tlačivo na zostavy" sheetId="1" r:id="rId1"/>
    <sheet name="Zostava1" sheetId="2" r:id="rId2"/>
    <sheet name="PomZapRozhod_6" sheetId="3" r:id="rId3"/>
    <sheet name="Program" sheetId="4" r:id="rId4"/>
    <sheet name="RozpisŠtartu" sheetId="5" r:id="rId5"/>
    <sheet name="Výsledky" sheetId="6" r:id="rId6"/>
    <sheet name="VysDruž" sheetId="7" r:id="rId7"/>
    <sheet name="Tabuľka" sheetId="8" r:id="rId8"/>
    <sheet name="Jednot" sheetId="9" r:id="rId9"/>
    <sheet name="CSV 1-12" sheetId="10" r:id="rId10"/>
    <sheet name="CSV 13-24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BKK_Bánovce_nad_Bebravou" localSheetId="2">#REF!</definedName>
    <definedName name="DKK_Nové_Mesto_nad_Váhom" localSheetId="2">#REF!</definedName>
    <definedName name="FTC_Fiľakovo_B" localSheetId="2">#REF!</definedName>
    <definedName name="II_liga_ZápadBánovce_nad_Bebravou" localSheetId="2">#REF!</definedName>
    <definedName name="II_liga_ZápadPobedim" localSheetId="2">#REF!</definedName>
    <definedName name="KK_Pobedim_A" localSheetId="2">#REF!</definedName>
    <definedName name="KK_Pobedim_B" localSheetId="2">#REF!</definedName>
    <definedName name="KK_Preseľany_A" localSheetId="2">#REF!</definedName>
    <definedName name="KK_Preseľany_B" localSheetId="2">#REF!</definedName>
    <definedName name="KK_Slávia_Nitra" localSheetId="2">#REF!</definedName>
    <definedName name="KK_Tatran_Bratislava" localSheetId="2">#REF!</definedName>
    <definedName name="KK_Tatran_Žarnovica" localSheetId="2">#REF!</definedName>
    <definedName name="KK_Victoria_Pezinok" localSheetId="2">#REF!</definedName>
    <definedName name="KK_Zentiva_Hlohovec" localSheetId="2">#REF!</definedName>
    <definedName name="KK_Zlaté_Klasy" localSheetId="2">#REF!</definedName>
    <definedName name="Kolo" localSheetId="2">'[1]Zápis_120Hz'!$O$15:$O$40</definedName>
    <definedName name="Kolo">'[2]Zápis_120Hz'!$O$15:$O$40</definedName>
    <definedName name="M1_AbrHolz" localSheetId="2">'[3]Daten'!#REF!</definedName>
    <definedName name="M1_AbrHolz">'[3]Daten'!#REF!</definedName>
    <definedName name="M1_AbrKranzHolz" localSheetId="2">'[3]Daten'!#REF!</definedName>
    <definedName name="M1_AbrKranzHolz">'[3]Daten'!#REF!</definedName>
    <definedName name="M1_Bezeichnung" localSheetId="2">'[3]Daten'!#REF!</definedName>
    <definedName name="M1_Bezeichnung">'[3]Daten'!#REF!</definedName>
    <definedName name="M1_BildAbrHolz" localSheetId="2">'[3]Daten'!#REF!</definedName>
    <definedName name="M1_BildAbrHolz">'[3]Daten'!#REF!</definedName>
    <definedName name="M1_BildHolz" localSheetId="2">'[3]Daten'!#REF!</definedName>
    <definedName name="M1_BildHolz">'[3]Daten'!#REF!</definedName>
    <definedName name="M1_Fehlwurf" localSheetId="2">'[3]Daten'!#REF!</definedName>
    <definedName name="M1_Fehlwurf">'[3]Daten'!#REF!</definedName>
    <definedName name="M1_Fuehrer" localSheetId="2">'[3]Daten'!#REF!</definedName>
    <definedName name="M1_Fuehrer">'[3]Daten'!#REF!</definedName>
    <definedName name="M1_Kraenze" localSheetId="2">'[3]Daten'!#REF!</definedName>
    <definedName name="M1_Kraenze">'[3]Daten'!#REF!</definedName>
    <definedName name="M1_Kranz" localSheetId="2">'[3]Daten'!#REF!</definedName>
    <definedName name="M1_Kranz">'[3]Daten'!#REF!</definedName>
    <definedName name="M1_Land" localSheetId="2">'[3]Daten'!#REF!</definedName>
    <definedName name="M1_Land">'[3]Daten'!#REF!</definedName>
    <definedName name="M1_Landnummer" localSheetId="2">'[3]Daten'!#REF!</definedName>
    <definedName name="M1_Landnummer">'[3]Daten'!#REF!</definedName>
    <definedName name="M1_Neuner" localSheetId="2">'[3]Daten'!#REF!</definedName>
    <definedName name="M1_Neuner">'[3]Daten'!#REF!</definedName>
    <definedName name="M1_Semi" localSheetId="2">'[3]Daten'!#REF!</definedName>
    <definedName name="M1_Semi">'[3]Daten'!#REF!</definedName>
    <definedName name="M1_Sp1_AbrKranzHolz" localSheetId="2">'[3]Daten'!#REF!</definedName>
    <definedName name="M1_Sp1_AbrKranzHolz">'[3]Daten'!#REF!</definedName>
    <definedName name="M1_Verein" localSheetId="2">'[3]Daten'!#REF!</definedName>
    <definedName name="M1_Verein">'[3]Daten'!#REF!</definedName>
    <definedName name="M1_Vereinnummer" localSheetId="2">'[3]Daten'!#REF!</definedName>
    <definedName name="M1_Vereinnummer">'[3]Daten'!#REF!</definedName>
    <definedName name="M1_Verwarnungen" localSheetId="2">'[3]Daten'!#REF!</definedName>
    <definedName name="M1_Verwarnungen">'[3]Daten'!#REF!</definedName>
    <definedName name="M1_VolleHolz" localSheetId="2">'[3]Daten'!#REF!</definedName>
    <definedName name="M1_VolleHolz">'[3]Daten'!#REF!</definedName>
    <definedName name="M1_Wurfzahl" localSheetId="2">'[3]Daten'!#REF!</definedName>
    <definedName name="M1_Wurfzahl">'[3]Daten'!#REF!</definedName>
    <definedName name="M1Sp1_AbrHolz" localSheetId="2">'[3]Daten'!#REF!</definedName>
    <definedName name="M1Sp1_AbrHolz">'[3]Daten'!#REF!</definedName>
    <definedName name="M1Sp1_AbrKranzHolz" localSheetId="2">'[3]Daten'!#REF!</definedName>
    <definedName name="M1Sp1_AbrKranzHolz">'[3]Daten'!#REF!</definedName>
    <definedName name="M1Sp1_BildAbrHolz" localSheetId="2">'[3]Daten'!#REF!</definedName>
    <definedName name="M1Sp1_BildAbrHolz">'[3]Daten'!#REF!</definedName>
    <definedName name="M1Sp1_BildHolz" localSheetId="2">'[3]Daten'!#REF!</definedName>
    <definedName name="M1Sp1_BildHolz">'[3]Daten'!#REF!</definedName>
    <definedName name="M1Sp1_Fehlwurf" localSheetId="2">'[3]Daten'!#REF!</definedName>
    <definedName name="M1Sp1_Fehlwurf">'[3]Daten'!#REF!</definedName>
    <definedName name="M1Sp1_Jahrgang" localSheetId="2">'[3]Daten'!#REF!</definedName>
    <definedName name="M1Sp1_Jahrgang">'[3]Daten'!#REF!</definedName>
    <definedName name="M1Sp1_Kraenze" localSheetId="2">'[3]Daten'!#REF!</definedName>
    <definedName name="M1Sp1_Kraenze">'[3]Daten'!#REF!</definedName>
    <definedName name="M1Sp1_Name" localSheetId="2">'[3]Daten'!#REF!</definedName>
    <definedName name="M1Sp1_Name">'[3]Daten'!#REF!</definedName>
    <definedName name="M1Sp1_Neuner" localSheetId="2">'[3]Daten'!#REF!</definedName>
    <definedName name="M1Sp1_Neuner">'[3]Daten'!#REF!</definedName>
    <definedName name="M1Sp1_Pass" localSheetId="2">'[3]Daten'!#REF!</definedName>
    <definedName name="M1Sp1_Pass">'[3]Daten'!#REF!</definedName>
    <definedName name="M1Sp1_Semi" localSheetId="2">'[3]Daten'!#REF!</definedName>
    <definedName name="M1Sp1_Semi">'[3]Daten'!#REF!</definedName>
    <definedName name="M1Sp1_Startnummer" localSheetId="2">'[3]Daten'!#REF!</definedName>
    <definedName name="M1Sp1_Startnummer">'[3]Daten'!#REF!</definedName>
    <definedName name="M1Sp1_Verwarnungen" localSheetId="2">'[3]Daten'!#REF!</definedName>
    <definedName name="M1Sp1_Verwarnungen">'[3]Daten'!#REF!</definedName>
    <definedName name="M1Sp1_VolleHolz" localSheetId="2">'[3]Daten'!#REF!</definedName>
    <definedName name="M1Sp1_VolleHolz">'[3]Daten'!#REF!</definedName>
    <definedName name="M1Sp1_Wurfzahl" localSheetId="2">'[3]Daten'!#REF!</definedName>
    <definedName name="M1Sp1_Wurfzahl">'[3]Daten'!#REF!</definedName>
    <definedName name="M1Sp2_AbrHolz" localSheetId="2">'[3]Daten'!#REF!</definedName>
    <definedName name="M1Sp2_AbrHolz">'[3]Daten'!#REF!</definedName>
    <definedName name="M1Sp2_AbrKranzHolz" localSheetId="2">'[3]Daten'!#REF!</definedName>
    <definedName name="M1Sp2_AbrKranzHolz">'[3]Daten'!#REF!</definedName>
    <definedName name="M1Sp2_BildAbrHolz" localSheetId="2">'[3]Daten'!#REF!</definedName>
    <definedName name="M1Sp2_BildAbrHolz">'[3]Daten'!#REF!</definedName>
    <definedName name="M1Sp2_BildHolz" localSheetId="2">'[3]Daten'!#REF!</definedName>
    <definedName name="M1Sp2_BildHolz">'[3]Daten'!#REF!</definedName>
    <definedName name="M1Sp2_Fehlwurf" localSheetId="2">'[3]Daten'!#REF!</definedName>
    <definedName name="M1Sp2_Fehlwurf">'[3]Daten'!#REF!</definedName>
    <definedName name="M1Sp2_Jahrgang" localSheetId="2">'[3]Daten'!#REF!</definedName>
    <definedName name="M1Sp2_Jahrgang">'[3]Daten'!#REF!</definedName>
    <definedName name="M1Sp2_Kraenze" localSheetId="2">'[3]Daten'!#REF!</definedName>
    <definedName name="M1Sp2_Kraenze">'[3]Daten'!#REF!</definedName>
    <definedName name="M1Sp2_Name" localSheetId="2">'[3]Daten'!#REF!</definedName>
    <definedName name="M1Sp2_Name">'[3]Daten'!#REF!</definedName>
    <definedName name="M1Sp2_Neuner" localSheetId="2">'[3]Daten'!#REF!</definedName>
    <definedName name="M1Sp2_Neuner">'[3]Daten'!#REF!</definedName>
    <definedName name="M1Sp2_Pass" localSheetId="2">'[3]Daten'!#REF!</definedName>
    <definedName name="M1Sp2_Pass">'[3]Daten'!#REF!</definedName>
    <definedName name="M1Sp2_Semi" localSheetId="2">'[3]Daten'!#REF!</definedName>
    <definedName name="M1Sp2_Semi">'[3]Daten'!#REF!</definedName>
    <definedName name="M1Sp2_Startnummer" localSheetId="2">'[3]Daten'!#REF!</definedName>
    <definedName name="M1Sp2_Startnummer">'[3]Daten'!#REF!</definedName>
    <definedName name="M1Sp2_Verwarnungen" localSheetId="2">'[3]Daten'!#REF!</definedName>
    <definedName name="M1Sp2_Verwarnungen">'[3]Daten'!#REF!</definedName>
    <definedName name="M1Sp2_VolleHolz" localSheetId="2">'[3]Daten'!#REF!</definedName>
    <definedName name="M1Sp2_VolleHolz">'[3]Daten'!#REF!</definedName>
    <definedName name="M1Sp2_Wurfzahl" localSheetId="2">'[3]Daten'!#REF!</definedName>
    <definedName name="M1Sp2_Wurfzahl">'[3]Daten'!#REF!</definedName>
    <definedName name="p" localSheetId="2">'[3]Daten'!#REF!</definedName>
    <definedName name="p">'[3]Daten'!#REF!</definedName>
    <definedName name="Rohodca_1">'[2]Zápis_120Hz'!$AB$18:$AB$94</definedName>
    <definedName name="Start" localSheetId="2">'[3]Daten'!#REF!</definedName>
    <definedName name="Start">'[3]Daten'!#REF!</definedName>
    <definedName name="Súťaže" localSheetId="2">'[1]Zápis_120Hz'!$O$9:$O$11</definedName>
    <definedName name="Súťaže">'[2]Zápis_120Hz'!$O$9:$O$11</definedName>
    <definedName name="SúťažeDor">'[4]Zápis_Dorast'!$Q$9:$Q$10</definedName>
    <definedName name="TJ_Karpaty_Limbach" localSheetId="2">#REF!</definedName>
    <definedName name="TJ_Lokomotíva_Vrútky" localSheetId="2">#REF!</definedName>
    <definedName name="TJ_Lokomotíva_Vrútky">#REF!</definedName>
    <definedName name="TJ_Slavoj_Sládkovičovo_B" localSheetId="2">#REF!</definedName>
    <definedName name="ZKK_Nové_Mesto_nad_Váhom" localSheetId="2">#REF!</definedName>
  </definedNames>
  <calcPr fullCalcOnLoad="1"/>
</workbook>
</file>

<file path=xl/sharedStrings.xml><?xml version="1.0" encoding="utf-8"?>
<sst xmlns="http://schemas.openxmlformats.org/spreadsheetml/2006/main" count="1028" uniqueCount="382">
  <si>
    <t>Č.pr.</t>
  </si>
  <si>
    <t>4.</t>
  </si>
  <si>
    <t>7.</t>
  </si>
  <si>
    <t>10.</t>
  </si>
  <si>
    <t>13.</t>
  </si>
  <si>
    <t>20.</t>
  </si>
  <si>
    <t>23.</t>
  </si>
  <si>
    <t>3.</t>
  </si>
  <si>
    <t>6.</t>
  </si>
  <si>
    <t>9.</t>
  </si>
  <si>
    <t>16.</t>
  </si>
  <si>
    <t>19.</t>
  </si>
  <si>
    <t>22.</t>
  </si>
  <si>
    <t>2.</t>
  </si>
  <si>
    <t>5.</t>
  </si>
  <si>
    <t>12.</t>
  </si>
  <si>
    <t>15.</t>
  </si>
  <si>
    <t>18.</t>
  </si>
  <si>
    <t>21.</t>
  </si>
  <si>
    <t>1.</t>
  </si>
  <si>
    <t>8.</t>
  </si>
  <si>
    <t>11.</t>
  </si>
  <si>
    <t>14.</t>
  </si>
  <si>
    <t>17.</t>
  </si>
  <si>
    <t>24.</t>
  </si>
  <si>
    <t>Plné</t>
  </si>
  <si>
    <t>Ch.</t>
  </si>
  <si>
    <t>Spolu</t>
  </si>
  <si>
    <t>Doráž.</t>
  </si>
  <si>
    <r>
      <t xml:space="preserve">         </t>
    </r>
    <r>
      <rPr>
        <i/>
        <sz val="10"/>
        <color indexed="8"/>
        <rFont val="Arial"/>
        <family val="2"/>
      </rPr>
      <t>Čas začiatku stretnutia :</t>
    </r>
  </si>
  <si>
    <t>19°C</t>
  </si>
  <si>
    <r>
      <t xml:space="preserve">      </t>
    </r>
    <r>
      <rPr>
        <i/>
        <sz val="10"/>
        <color indexed="8"/>
        <rFont val="Arial"/>
        <family val="2"/>
      </rPr>
      <t>Čas ukončenia stretnutia :</t>
    </r>
  </si>
  <si>
    <r>
      <t xml:space="preserve">  </t>
    </r>
    <r>
      <rPr>
        <i/>
        <sz val="10"/>
        <color indexed="8"/>
        <rFont val="Arial"/>
        <family val="2"/>
      </rPr>
      <t>Počet divákov :</t>
    </r>
  </si>
  <si>
    <t>Pripomienky k technickému stavu kolkárne:</t>
  </si>
  <si>
    <t>Striedanie hráčov (zranenia):</t>
  </si>
  <si>
    <t>Napomínania hráčov za nešportové správanie alebo vylúčenie zo štartu:</t>
  </si>
  <si>
    <t>Rôzne:</t>
  </si>
  <si>
    <t>Rozhodcovia :</t>
  </si>
  <si>
    <t>Výkon</t>
  </si>
  <si>
    <t>Body</t>
  </si>
  <si>
    <t>Tu netreba robiť nič.</t>
  </si>
  <si>
    <t>Dráha 1</t>
  </si>
  <si>
    <t>Dráha 2</t>
  </si>
  <si>
    <t>Dráha 3</t>
  </si>
  <si>
    <t>Dráha 4</t>
  </si>
  <si>
    <t>Dráha 5</t>
  </si>
  <si>
    <t>Dráha 6</t>
  </si>
  <si>
    <t>I.</t>
  </si>
  <si>
    <t>II.</t>
  </si>
  <si>
    <t>III.</t>
  </si>
  <si>
    <t>IV.</t>
  </si>
  <si>
    <t>V.</t>
  </si>
  <si>
    <t>VI.</t>
  </si>
  <si>
    <t>1 - 2</t>
  </si>
  <si>
    <t>3 - 4</t>
  </si>
  <si>
    <t>5 - 6</t>
  </si>
  <si>
    <t>Dňa :</t>
  </si>
  <si>
    <t>Priezvisko a meno hráča</t>
  </si>
  <si>
    <t>Set</t>
  </si>
  <si>
    <t>Dor.</t>
  </si>
  <si>
    <t>spolu</t>
  </si>
  <si>
    <t>číslo preukazu</t>
  </si>
  <si>
    <t>Č. pr.</t>
  </si>
  <si>
    <t>Por.</t>
  </si>
  <si>
    <t>Dorastenci</t>
  </si>
  <si>
    <t>1</t>
  </si>
  <si>
    <t>2</t>
  </si>
  <si>
    <t>3</t>
  </si>
  <si>
    <t>4</t>
  </si>
  <si>
    <t>Gastmannschaft</t>
  </si>
  <si>
    <t>Heimmannschaft</t>
  </si>
  <si>
    <r>
      <rPr>
        <b/>
        <i/>
        <sz val="11"/>
        <rFont val="Arial"/>
        <family val="2"/>
      </rPr>
      <t>1</t>
    </r>
    <r>
      <rPr>
        <sz val="11"/>
        <rFont val="Arial"/>
        <family val="2"/>
      </rPr>
      <t xml:space="preserve"> hráč-ka </t>
    </r>
    <r>
      <rPr>
        <b/>
        <sz val="11"/>
        <color indexed="10"/>
        <rFont val="Arial"/>
        <family val="2"/>
      </rPr>
      <t>1</t>
    </r>
  </si>
  <si>
    <r>
      <rPr>
        <b/>
        <i/>
        <sz val="11"/>
        <rFont val="Arial"/>
        <family val="2"/>
      </rPr>
      <t>1</t>
    </r>
    <r>
      <rPr>
        <sz val="11"/>
        <rFont val="Arial"/>
        <family val="2"/>
      </rPr>
      <t xml:space="preserve"> hráč-ka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2</t>
    </r>
  </si>
  <si>
    <r>
      <rPr>
        <b/>
        <i/>
        <sz val="11"/>
        <rFont val="Arial"/>
        <family val="2"/>
      </rPr>
      <t>1</t>
    </r>
    <r>
      <rPr>
        <sz val="11"/>
        <rFont val="Arial"/>
        <family val="2"/>
      </rPr>
      <t xml:space="preserve"> hráč-ka </t>
    </r>
    <r>
      <rPr>
        <b/>
        <sz val="11"/>
        <color indexed="10"/>
        <rFont val="Arial"/>
        <family val="2"/>
      </rPr>
      <t>3</t>
    </r>
  </si>
  <si>
    <r>
      <rPr>
        <b/>
        <i/>
        <sz val="11"/>
        <rFont val="Arial"/>
        <family val="2"/>
      </rPr>
      <t>1</t>
    </r>
    <r>
      <rPr>
        <sz val="11"/>
        <rFont val="Arial"/>
        <family val="2"/>
      </rPr>
      <t xml:space="preserve"> hráč-ka </t>
    </r>
    <r>
      <rPr>
        <b/>
        <sz val="11"/>
        <color indexed="10"/>
        <rFont val="Arial"/>
        <family val="2"/>
      </rPr>
      <t>4</t>
    </r>
  </si>
  <si>
    <r>
      <rPr>
        <b/>
        <i/>
        <sz val="11"/>
        <rFont val="Arial"/>
        <family val="2"/>
      </rPr>
      <t>1</t>
    </r>
    <r>
      <rPr>
        <sz val="11"/>
        <rFont val="Arial"/>
        <family val="2"/>
      </rPr>
      <t xml:space="preserve"> hráč-ka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5</t>
    </r>
  </si>
  <si>
    <r>
      <rPr>
        <b/>
        <i/>
        <sz val="11"/>
        <rFont val="Arial"/>
        <family val="2"/>
      </rPr>
      <t>1</t>
    </r>
    <r>
      <rPr>
        <sz val="11"/>
        <rFont val="Arial"/>
        <family val="2"/>
      </rPr>
      <t xml:space="preserve"> hráč-ka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6</t>
    </r>
  </si>
  <si>
    <r>
      <rPr>
        <b/>
        <i/>
        <sz val="11"/>
        <rFont val="Arial"/>
        <family val="2"/>
      </rPr>
      <t>2</t>
    </r>
    <r>
      <rPr>
        <sz val="11"/>
        <rFont val="Arial"/>
        <family val="2"/>
      </rPr>
      <t xml:space="preserve"> hráč-ka</t>
    </r>
    <r>
      <rPr>
        <b/>
        <sz val="11"/>
        <color indexed="10"/>
        <rFont val="Arial"/>
        <family val="2"/>
      </rPr>
      <t xml:space="preserve"> 6</t>
    </r>
  </si>
  <si>
    <r>
      <rPr>
        <b/>
        <i/>
        <sz val="11"/>
        <rFont val="Arial"/>
        <family val="2"/>
      </rPr>
      <t>2</t>
    </r>
    <r>
      <rPr>
        <sz val="11"/>
        <rFont val="Arial"/>
        <family val="2"/>
      </rPr>
      <t xml:space="preserve"> hráč-ka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1</t>
    </r>
  </si>
  <si>
    <r>
      <rPr>
        <b/>
        <i/>
        <sz val="11"/>
        <rFont val="Arial"/>
        <family val="2"/>
      </rPr>
      <t>2</t>
    </r>
    <r>
      <rPr>
        <sz val="11"/>
        <rFont val="Arial"/>
        <family val="2"/>
      </rPr>
      <t xml:space="preserve"> hráč-ka </t>
    </r>
    <r>
      <rPr>
        <b/>
        <sz val="11"/>
        <color indexed="10"/>
        <rFont val="Arial"/>
        <family val="2"/>
      </rPr>
      <t>2</t>
    </r>
  </si>
  <si>
    <r>
      <rPr>
        <b/>
        <i/>
        <sz val="11"/>
        <rFont val="Arial"/>
        <family val="2"/>
      </rPr>
      <t>2</t>
    </r>
    <r>
      <rPr>
        <sz val="11"/>
        <rFont val="Arial"/>
        <family val="2"/>
      </rPr>
      <t xml:space="preserve"> hráč-ka </t>
    </r>
    <r>
      <rPr>
        <b/>
        <sz val="11"/>
        <color indexed="10"/>
        <rFont val="Arial"/>
        <family val="2"/>
      </rPr>
      <t>3</t>
    </r>
  </si>
  <si>
    <r>
      <rPr>
        <b/>
        <i/>
        <sz val="11"/>
        <rFont val="Arial"/>
        <family val="2"/>
      </rPr>
      <t>2</t>
    </r>
    <r>
      <rPr>
        <sz val="11"/>
        <rFont val="Arial"/>
        <family val="2"/>
      </rPr>
      <t xml:space="preserve"> hráč-ka</t>
    </r>
    <r>
      <rPr>
        <b/>
        <sz val="11"/>
        <color indexed="10"/>
        <rFont val="Arial"/>
        <family val="2"/>
      </rPr>
      <t xml:space="preserve"> 4</t>
    </r>
  </si>
  <si>
    <r>
      <rPr>
        <b/>
        <i/>
        <sz val="11"/>
        <rFont val="Arial"/>
        <family val="2"/>
      </rPr>
      <t>2</t>
    </r>
    <r>
      <rPr>
        <sz val="11"/>
        <rFont val="Arial"/>
        <family val="2"/>
      </rPr>
      <t xml:space="preserve"> hráč-ka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5</t>
    </r>
  </si>
  <si>
    <r>
      <rPr>
        <b/>
        <i/>
        <sz val="11"/>
        <rFont val="Arial"/>
        <family val="2"/>
      </rPr>
      <t>3</t>
    </r>
    <r>
      <rPr>
        <sz val="11"/>
        <rFont val="Arial"/>
        <family val="2"/>
      </rPr>
      <t xml:space="preserve"> hráč-ka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5</t>
    </r>
  </si>
  <si>
    <r>
      <rPr>
        <b/>
        <i/>
        <sz val="11"/>
        <rFont val="Arial"/>
        <family val="2"/>
      </rPr>
      <t>3</t>
    </r>
    <r>
      <rPr>
        <sz val="11"/>
        <rFont val="Arial"/>
        <family val="2"/>
      </rPr>
      <t xml:space="preserve"> hráč-ka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6</t>
    </r>
  </si>
  <si>
    <r>
      <rPr>
        <b/>
        <i/>
        <sz val="11"/>
        <rFont val="Arial"/>
        <family val="2"/>
      </rPr>
      <t>3</t>
    </r>
    <r>
      <rPr>
        <sz val="11"/>
        <rFont val="Arial"/>
        <family val="2"/>
      </rPr>
      <t xml:space="preserve"> hráč-ka </t>
    </r>
    <r>
      <rPr>
        <b/>
        <sz val="11"/>
        <color indexed="10"/>
        <rFont val="Arial"/>
        <family val="2"/>
      </rPr>
      <t>1</t>
    </r>
  </si>
  <si>
    <r>
      <rPr>
        <b/>
        <i/>
        <sz val="11"/>
        <rFont val="Arial"/>
        <family val="2"/>
      </rPr>
      <t>3</t>
    </r>
    <r>
      <rPr>
        <sz val="11"/>
        <rFont val="Arial"/>
        <family val="2"/>
      </rPr>
      <t xml:space="preserve"> hráč-ka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2</t>
    </r>
  </si>
  <si>
    <r>
      <rPr>
        <b/>
        <i/>
        <sz val="11"/>
        <rFont val="Arial"/>
        <family val="2"/>
      </rPr>
      <t>3</t>
    </r>
    <r>
      <rPr>
        <sz val="11"/>
        <rFont val="Arial"/>
        <family val="2"/>
      </rPr>
      <t xml:space="preserve"> hráč-ka </t>
    </r>
    <r>
      <rPr>
        <b/>
        <sz val="11"/>
        <color indexed="10"/>
        <rFont val="Arial"/>
        <family val="2"/>
      </rPr>
      <t>3</t>
    </r>
  </si>
  <si>
    <r>
      <rPr>
        <b/>
        <i/>
        <sz val="11"/>
        <rFont val="Arial"/>
        <family val="2"/>
      </rPr>
      <t>3</t>
    </r>
    <r>
      <rPr>
        <sz val="11"/>
        <rFont val="Arial"/>
        <family val="2"/>
      </rPr>
      <t xml:space="preserve"> hráč-ka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4</t>
    </r>
  </si>
  <si>
    <r>
      <rPr>
        <b/>
        <i/>
        <sz val="11"/>
        <rFont val="Arial"/>
        <family val="2"/>
      </rPr>
      <t>4</t>
    </r>
    <r>
      <rPr>
        <sz val="11"/>
        <rFont val="Arial"/>
        <family val="2"/>
      </rPr>
      <t xml:space="preserve"> hráč-ka</t>
    </r>
    <r>
      <rPr>
        <b/>
        <sz val="11"/>
        <color indexed="10"/>
        <rFont val="Arial"/>
        <family val="2"/>
      </rPr>
      <t xml:space="preserve"> 4</t>
    </r>
  </si>
  <si>
    <r>
      <rPr>
        <b/>
        <i/>
        <sz val="11"/>
        <rFont val="Arial"/>
        <family val="2"/>
      </rPr>
      <t>4</t>
    </r>
    <r>
      <rPr>
        <sz val="11"/>
        <rFont val="Arial"/>
        <family val="2"/>
      </rPr>
      <t xml:space="preserve"> hráč-ka </t>
    </r>
    <r>
      <rPr>
        <b/>
        <sz val="11"/>
        <color indexed="10"/>
        <rFont val="Arial"/>
        <family val="2"/>
      </rPr>
      <t>5</t>
    </r>
  </si>
  <si>
    <r>
      <rPr>
        <b/>
        <i/>
        <sz val="11"/>
        <rFont val="Arial"/>
        <family val="2"/>
      </rPr>
      <t>4</t>
    </r>
    <r>
      <rPr>
        <sz val="11"/>
        <rFont val="Arial"/>
        <family val="2"/>
      </rPr>
      <t xml:space="preserve"> hráč-ka </t>
    </r>
    <r>
      <rPr>
        <b/>
        <sz val="11"/>
        <color indexed="10"/>
        <rFont val="Arial"/>
        <family val="2"/>
      </rPr>
      <t>6</t>
    </r>
  </si>
  <si>
    <r>
      <rPr>
        <b/>
        <i/>
        <sz val="11"/>
        <rFont val="Arial"/>
        <family val="2"/>
      </rPr>
      <t>4</t>
    </r>
    <r>
      <rPr>
        <sz val="11"/>
        <rFont val="Arial"/>
        <family val="2"/>
      </rPr>
      <t xml:space="preserve"> hráč-ka </t>
    </r>
    <r>
      <rPr>
        <b/>
        <sz val="11"/>
        <color indexed="10"/>
        <rFont val="Arial"/>
        <family val="2"/>
      </rPr>
      <t>1</t>
    </r>
  </si>
  <si>
    <r>
      <rPr>
        <b/>
        <i/>
        <sz val="11"/>
        <rFont val="Arial"/>
        <family val="2"/>
      </rPr>
      <t>4</t>
    </r>
    <r>
      <rPr>
        <sz val="11"/>
        <rFont val="Arial"/>
        <family val="2"/>
      </rPr>
      <t xml:space="preserve"> hráč-ka </t>
    </r>
    <r>
      <rPr>
        <b/>
        <sz val="11"/>
        <color indexed="10"/>
        <rFont val="Arial"/>
        <family val="2"/>
      </rPr>
      <t>2</t>
    </r>
  </si>
  <si>
    <r>
      <rPr>
        <b/>
        <i/>
        <sz val="11"/>
        <rFont val="Arial"/>
        <family val="2"/>
      </rPr>
      <t>4</t>
    </r>
    <r>
      <rPr>
        <sz val="11"/>
        <rFont val="Arial"/>
        <family val="2"/>
      </rPr>
      <t xml:space="preserve"> hráč-ka </t>
    </r>
    <r>
      <rPr>
        <b/>
        <sz val="11"/>
        <color indexed="10"/>
        <rFont val="Arial"/>
        <family val="2"/>
      </rPr>
      <t>3</t>
    </r>
  </si>
  <si>
    <t>B.</t>
  </si>
  <si>
    <t>Body pre družstvo :</t>
  </si>
  <si>
    <t>Celkový výkon :</t>
  </si>
  <si>
    <t>Hráč</t>
  </si>
  <si>
    <t>družstvo</t>
  </si>
  <si>
    <t>Čís.pr.</t>
  </si>
  <si>
    <t>zák.č.</t>
  </si>
  <si>
    <t>Body po</t>
  </si>
  <si>
    <t>Poradie</t>
  </si>
  <si>
    <t xml:space="preserve">Body </t>
  </si>
  <si>
    <t>Priemer</t>
  </si>
  <si>
    <t>T1</t>
  </si>
  <si>
    <t>T2</t>
  </si>
  <si>
    <t>celkom</t>
  </si>
  <si>
    <t>Družstvo</t>
  </si>
  <si>
    <t>Výk.</t>
  </si>
  <si>
    <t>T3</t>
  </si>
  <si>
    <t>11:00</t>
  </si>
  <si>
    <t>15:20</t>
  </si>
  <si>
    <r>
      <t xml:space="preserve">Dráha </t>
    </r>
    <r>
      <rPr>
        <b/>
        <sz val="11"/>
        <color indexed="12"/>
        <rFont val="Arial"/>
        <family val="2"/>
      </rPr>
      <t>1</t>
    </r>
  </si>
  <si>
    <r>
      <t>Dráha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2</t>
    </r>
  </si>
  <si>
    <r>
      <t xml:space="preserve">Dráha </t>
    </r>
    <r>
      <rPr>
        <b/>
        <sz val="11"/>
        <color indexed="12"/>
        <rFont val="Arial"/>
        <family val="2"/>
      </rPr>
      <t>3</t>
    </r>
  </si>
  <si>
    <r>
      <t>Dráha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4</t>
    </r>
  </si>
  <si>
    <r>
      <t>Dráha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5</t>
    </r>
  </si>
  <si>
    <r>
      <t xml:space="preserve">Dráha </t>
    </r>
    <r>
      <rPr>
        <b/>
        <sz val="11"/>
        <color indexed="12"/>
        <rFont val="Arial"/>
        <family val="2"/>
      </rPr>
      <t>6</t>
    </r>
  </si>
  <si>
    <r>
      <t xml:space="preserve">Dráha </t>
    </r>
    <r>
      <rPr>
        <b/>
        <i/>
        <sz val="12"/>
        <color indexed="10"/>
        <rFont val="Calibri"/>
        <family val="2"/>
      </rPr>
      <t xml:space="preserve"> </t>
    </r>
    <r>
      <rPr>
        <b/>
        <i/>
        <sz val="12"/>
        <color indexed="12"/>
        <rFont val="Calibri"/>
        <family val="2"/>
      </rPr>
      <t>1</t>
    </r>
  </si>
  <si>
    <r>
      <t xml:space="preserve">Dráha  </t>
    </r>
    <r>
      <rPr>
        <b/>
        <i/>
        <sz val="12"/>
        <color indexed="12"/>
        <rFont val="Calibri"/>
        <family val="2"/>
      </rPr>
      <t>2</t>
    </r>
  </si>
  <si>
    <r>
      <t xml:space="preserve">Dráha  </t>
    </r>
    <r>
      <rPr>
        <b/>
        <i/>
        <sz val="12"/>
        <color indexed="12"/>
        <rFont val="Calibri"/>
        <family val="2"/>
      </rPr>
      <t>3</t>
    </r>
  </si>
  <si>
    <r>
      <t xml:space="preserve">Dráha  </t>
    </r>
    <r>
      <rPr>
        <b/>
        <i/>
        <sz val="12"/>
        <color indexed="12"/>
        <rFont val="Calibri"/>
        <family val="2"/>
      </rPr>
      <t>4</t>
    </r>
  </si>
  <si>
    <r>
      <t xml:space="preserve">Dráha  </t>
    </r>
    <r>
      <rPr>
        <b/>
        <i/>
        <sz val="12"/>
        <color indexed="12"/>
        <rFont val="Calibri"/>
        <family val="2"/>
      </rPr>
      <t>5</t>
    </r>
  </si>
  <si>
    <r>
      <t xml:space="preserve">Dráha </t>
    </r>
    <r>
      <rPr>
        <sz val="12"/>
        <color indexed="12"/>
        <rFont val="Calibri"/>
        <family val="2"/>
      </rPr>
      <t xml:space="preserve"> </t>
    </r>
    <r>
      <rPr>
        <b/>
        <i/>
        <sz val="12"/>
        <color indexed="12"/>
        <rFont val="Calibri"/>
        <family val="2"/>
      </rPr>
      <t>6</t>
    </r>
  </si>
  <si>
    <r>
      <t xml:space="preserve">Nasadenie z rozpisu pre </t>
    </r>
    <r>
      <rPr>
        <b/>
        <i/>
        <sz val="18"/>
        <color indexed="10"/>
        <rFont val="Calibri"/>
        <family val="2"/>
      </rPr>
      <t>6</t>
    </r>
    <r>
      <rPr>
        <b/>
        <i/>
        <sz val="18"/>
        <rFont val="Calibri"/>
        <family val="2"/>
      </rPr>
      <t>- dráhu podľa aktuálneho poradia.</t>
    </r>
  </si>
  <si>
    <t>Heimmannschaft:</t>
  </si>
  <si>
    <t>Mannschaft</t>
  </si>
  <si>
    <t>Heimspieler:</t>
  </si>
  <si>
    <t>Name</t>
  </si>
  <si>
    <t>Satz</t>
  </si>
  <si>
    <t>Heimspieler 1:</t>
  </si>
  <si>
    <t>Heimspieler 2:</t>
  </si>
  <si>
    <t>Heimspieler 3:</t>
  </si>
  <si>
    <t>Heimspieler 4:</t>
  </si>
  <si>
    <t>Heimspieler 5:</t>
  </si>
  <si>
    <t>Heimspieler 6:</t>
  </si>
  <si>
    <t>Gastmannschaft:</t>
  </si>
  <si>
    <t>Gastspieler:</t>
  </si>
  <si>
    <t>Gastspieler 1:</t>
  </si>
  <si>
    <t>Gastspieler 2:</t>
  </si>
  <si>
    <t>Gastspieler 3:</t>
  </si>
  <si>
    <t>Gastspieler 4:</t>
  </si>
  <si>
    <t>Gastspieler 5:</t>
  </si>
  <si>
    <t>Gastspieler 6:</t>
  </si>
  <si>
    <t>T4</t>
  </si>
  <si>
    <t>;</t>
  </si>
  <si>
    <t>Dnes je :</t>
  </si>
  <si>
    <t>Do turn. ostáva</t>
  </si>
  <si>
    <t>dní.</t>
  </si>
  <si>
    <t>Družstvá</t>
  </si>
  <si>
    <t>Kolkáreň</t>
  </si>
  <si>
    <t>Rozhodca</t>
  </si>
  <si>
    <r>
      <rPr>
        <b/>
        <i/>
        <u val="single"/>
        <sz val="16"/>
        <color indexed="10"/>
        <rFont val="Calibri"/>
        <family val="2"/>
      </rPr>
      <t>Prvá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1 - 6</t>
    </r>
    <r>
      <rPr>
        <b/>
        <i/>
        <u val="single"/>
        <sz val="16"/>
        <color indexed="8"/>
        <rFont val="Calibri"/>
        <family val="2"/>
      </rPr>
      <t>.</t>
    </r>
  </si>
  <si>
    <t>Chyby</t>
  </si>
  <si>
    <t>Cel_30</t>
  </si>
  <si>
    <t>120 Hz.</t>
  </si>
  <si>
    <r>
      <rPr>
        <b/>
        <i/>
        <u val="single"/>
        <sz val="16"/>
        <color indexed="10"/>
        <rFont val="Calibri"/>
        <family val="2"/>
      </rPr>
      <t>Druhá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7 - 12</t>
    </r>
    <r>
      <rPr>
        <b/>
        <i/>
        <u val="single"/>
        <sz val="16"/>
        <color indexed="8"/>
        <rFont val="Calibri"/>
        <family val="2"/>
      </rPr>
      <t>.</t>
    </r>
  </si>
  <si>
    <r>
      <rPr>
        <b/>
        <i/>
        <u val="single"/>
        <sz val="16"/>
        <color indexed="10"/>
        <rFont val="Calibri"/>
        <family val="2"/>
      </rPr>
      <t>Tretia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13 - 18</t>
    </r>
    <r>
      <rPr>
        <b/>
        <i/>
        <u val="single"/>
        <sz val="16"/>
        <color indexed="8"/>
        <rFont val="Calibri"/>
        <family val="2"/>
      </rPr>
      <t>.</t>
    </r>
  </si>
  <si>
    <r>
      <rPr>
        <b/>
        <i/>
        <u val="single"/>
        <sz val="16"/>
        <color indexed="10"/>
        <rFont val="Calibri"/>
        <family val="2"/>
      </rPr>
      <t>Štvrtá</t>
    </r>
    <r>
      <rPr>
        <b/>
        <i/>
        <u val="single"/>
        <sz val="16"/>
        <color indexed="8"/>
        <rFont val="Calibri"/>
        <family val="2"/>
      </rPr>
      <t xml:space="preserve"> šestka hráčov </t>
    </r>
    <r>
      <rPr>
        <b/>
        <i/>
        <u val="single"/>
        <sz val="16"/>
        <color indexed="12"/>
        <rFont val="Calibri"/>
        <family val="2"/>
      </rPr>
      <t>19 - 24</t>
    </r>
    <r>
      <rPr>
        <b/>
        <i/>
        <u val="single"/>
        <sz val="16"/>
        <color indexed="8"/>
        <rFont val="Calibri"/>
        <family val="2"/>
      </rPr>
      <t>.</t>
    </r>
  </si>
  <si>
    <t>MKK Stará Turá</t>
  </si>
  <si>
    <t>ŽP Šport Podbrezová</t>
  </si>
  <si>
    <t>TKK Trenčín</t>
  </si>
  <si>
    <t>KK Tatran Sučany</t>
  </si>
  <si>
    <t>ŠK Modranka</t>
  </si>
  <si>
    <t>TJ Slavoj Veľký Šariš</t>
  </si>
  <si>
    <r>
      <t>Družstvo</t>
    </r>
    <r>
      <rPr>
        <sz val="10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>č.</t>
    </r>
    <r>
      <rPr>
        <sz val="14"/>
        <color indexed="8"/>
        <rFont val="Arial"/>
        <family val="2"/>
      </rPr>
      <t xml:space="preserve">  </t>
    </r>
    <r>
      <rPr>
        <b/>
        <sz val="14"/>
        <color indexed="56"/>
        <rFont val="Arial"/>
        <family val="2"/>
      </rPr>
      <t>1.</t>
    </r>
  </si>
  <si>
    <r>
      <t>Družstvo</t>
    </r>
    <r>
      <rPr>
        <sz val="14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>č.</t>
    </r>
    <r>
      <rPr>
        <sz val="14"/>
        <color indexed="10"/>
        <rFont val="Arial"/>
        <family val="2"/>
      </rPr>
      <t xml:space="preserve">  </t>
    </r>
    <r>
      <rPr>
        <b/>
        <sz val="14"/>
        <color indexed="56"/>
        <rFont val="Arial"/>
        <family val="2"/>
      </rPr>
      <t>4.</t>
    </r>
  </si>
  <si>
    <t>Tu len vymeniť názvy družstiev.</t>
  </si>
  <si>
    <t xml:space="preserve">Priezvisko, meno </t>
  </si>
  <si>
    <t>v ďalších kolách</t>
  </si>
  <si>
    <t>1.t</t>
  </si>
  <si>
    <t>2 V</t>
  </si>
  <si>
    <t>2.t</t>
  </si>
  <si>
    <t>2 Z</t>
  </si>
  <si>
    <t>3.t</t>
  </si>
  <si>
    <t>1 V</t>
  </si>
  <si>
    <t>4.t</t>
  </si>
  <si>
    <t>1 Z</t>
  </si>
  <si>
    <r>
      <t xml:space="preserve">Družstvo </t>
    </r>
    <r>
      <rPr>
        <sz val="14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č.</t>
    </r>
    <r>
      <rPr>
        <sz val="14"/>
        <color indexed="10"/>
        <rFont val="Arial"/>
        <family val="2"/>
      </rPr>
      <t xml:space="preserve">  </t>
    </r>
    <r>
      <rPr>
        <b/>
        <sz val="14"/>
        <color indexed="56"/>
        <rFont val="Arial"/>
        <family val="2"/>
      </rPr>
      <t>2.</t>
    </r>
  </si>
  <si>
    <r>
      <t>Družstvo</t>
    </r>
    <r>
      <rPr>
        <sz val="14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č. </t>
    </r>
    <r>
      <rPr>
        <b/>
        <sz val="14"/>
        <color indexed="56"/>
        <rFont val="Arial"/>
        <family val="2"/>
      </rPr>
      <t xml:space="preserve"> 5.</t>
    </r>
  </si>
  <si>
    <r>
      <t>Družstvo</t>
    </r>
    <r>
      <rPr>
        <sz val="14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>č.</t>
    </r>
    <r>
      <rPr>
        <sz val="14"/>
        <color indexed="10"/>
        <rFont val="Arial"/>
        <family val="2"/>
      </rPr>
      <t xml:space="preserve">  </t>
    </r>
    <r>
      <rPr>
        <b/>
        <sz val="14"/>
        <color indexed="56"/>
        <rFont val="Arial"/>
        <family val="2"/>
      </rPr>
      <t>3.</t>
    </r>
  </si>
  <si>
    <r>
      <t>Družstvo</t>
    </r>
    <r>
      <rPr>
        <sz val="14"/>
        <color indexed="10"/>
        <rFont val="Arial"/>
        <family val="2"/>
      </rPr>
      <t xml:space="preserve">  </t>
    </r>
    <r>
      <rPr>
        <sz val="10"/>
        <color indexed="8"/>
        <rFont val="Arial"/>
        <family val="2"/>
      </rPr>
      <t>č.</t>
    </r>
    <r>
      <rPr>
        <sz val="14"/>
        <color indexed="10"/>
        <rFont val="Arial"/>
        <family val="2"/>
      </rPr>
      <t xml:space="preserve">  </t>
    </r>
    <r>
      <rPr>
        <b/>
        <sz val="14"/>
        <color indexed="56"/>
        <rFont val="Arial"/>
        <family val="2"/>
      </rPr>
      <t>6.</t>
    </r>
  </si>
  <si>
    <t>Turnajové miesto</t>
  </si>
  <si>
    <t>Turnaj</t>
  </si>
  <si>
    <t>Rozhodcovia</t>
  </si>
  <si>
    <t>Ukončenie a vyhlásenie výsledkov</t>
  </si>
  <si>
    <t>Reg. čís. hráč</t>
  </si>
  <si>
    <r>
      <t>Dráha č.</t>
    </r>
    <r>
      <rPr>
        <b/>
        <i/>
        <sz val="14"/>
        <rFont val="Arial"/>
        <family val="2"/>
      </rPr>
      <t xml:space="preserve"> </t>
    </r>
    <r>
      <rPr>
        <b/>
        <i/>
        <sz val="14"/>
        <color indexed="12"/>
        <rFont val="Arial"/>
        <family val="2"/>
      </rPr>
      <t>1</t>
    </r>
  </si>
  <si>
    <r>
      <t>Dráha č.</t>
    </r>
    <r>
      <rPr>
        <b/>
        <i/>
        <sz val="16"/>
        <rFont val="Arial"/>
        <family val="2"/>
      </rPr>
      <t xml:space="preserve"> </t>
    </r>
    <r>
      <rPr>
        <b/>
        <i/>
        <sz val="16"/>
        <color indexed="12"/>
        <rFont val="Arial"/>
        <family val="2"/>
      </rPr>
      <t>2</t>
    </r>
  </si>
  <si>
    <r>
      <t xml:space="preserve">Dráha č. </t>
    </r>
    <r>
      <rPr>
        <b/>
        <i/>
        <sz val="16"/>
        <color indexed="12"/>
        <rFont val="Arial"/>
        <family val="2"/>
      </rPr>
      <t>3</t>
    </r>
  </si>
  <si>
    <r>
      <t xml:space="preserve">Dráha č. </t>
    </r>
    <r>
      <rPr>
        <b/>
        <i/>
        <sz val="16"/>
        <color indexed="12"/>
        <rFont val="Arial"/>
        <family val="2"/>
      </rPr>
      <t>4</t>
    </r>
  </si>
  <si>
    <r>
      <t xml:space="preserve">Dráha č. </t>
    </r>
    <r>
      <rPr>
        <b/>
        <i/>
        <sz val="16"/>
        <color indexed="12"/>
        <rFont val="Arial"/>
        <family val="2"/>
      </rPr>
      <t>5</t>
    </r>
  </si>
  <si>
    <r>
      <t xml:space="preserve">Dráha č. </t>
    </r>
    <r>
      <rPr>
        <b/>
        <i/>
        <sz val="16"/>
        <color indexed="12"/>
        <rFont val="Arial"/>
        <family val="2"/>
      </rPr>
      <t>6</t>
    </r>
  </si>
  <si>
    <t>Konečné poradie :</t>
  </si>
  <si>
    <t>Veľký Šariš</t>
  </si>
  <si>
    <r>
      <t xml:space="preserve">  </t>
    </r>
    <r>
      <rPr>
        <i/>
        <sz val="10"/>
        <color indexed="8"/>
        <rFont val="Arial"/>
        <family val="2"/>
      </rPr>
      <t>Teplota na kolkárni :</t>
    </r>
  </si>
  <si>
    <t>Podpisy ved. družstiev a rozhodcov :</t>
  </si>
  <si>
    <t>MKK Slovan Galanta</t>
  </si>
  <si>
    <t>Slanina Martin</t>
  </si>
  <si>
    <r>
      <t xml:space="preserve">Nasadenie v </t>
    </r>
    <r>
      <rPr>
        <b/>
        <i/>
        <sz val="9"/>
        <color indexed="10"/>
        <rFont val="Cambria"/>
        <family val="1"/>
      </rPr>
      <t>I.</t>
    </r>
    <r>
      <rPr>
        <b/>
        <i/>
        <sz val="9"/>
        <color indexed="12"/>
        <rFont val="Cambria"/>
        <family val="1"/>
      </rPr>
      <t xml:space="preserve"> turnaji v Podbrezovej</t>
    </r>
  </si>
  <si>
    <t>1. turnajové kolo</t>
  </si>
  <si>
    <t>Podbrezová</t>
  </si>
  <si>
    <t>T 1</t>
  </si>
  <si>
    <t>MKK Galanta</t>
  </si>
  <si>
    <t>TJ Rakovice A</t>
  </si>
  <si>
    <t>ŽP Sport Podbrezová</t>
  </si>
  <si>
    <t>FTC Fiľakovo</t>
  </si>
  <si>
    <r>
      <t xml:space="preserve">Zostavy na </t>
    </r>
  </si>
  <si>
    <t>turnajové  kolo</t>
  </si>
  <si>
    <t>Striedania dopísať tu.</t>
  </si>
  <si>
    <t>Rozpis pre program Mannschaftkegel na</t>
  </si>
  <si>
    <t>Vytlačiť si pre napísanie hráčov do programu.</t>
  </si>
  <si>
    <t>dorastu.</t>
  </si>
  <si>
    <r>
      <t xml:space="preserve">Nastupovanie hráčov na dráhy turnaja  </t>
    </r>
    <r>
      <rPr>
        <b/>
        <i/>
        <sz val="22"/>
        <color indexed="10"/>
        <rFont val="Calibri"/>
        <family val="2"/>
      </rPr>
      <t xml:space="preserve"> </t>
    </r>
  </si>
  <si>
    <r>
      <t>Nasadenie na</t>
    </r>
    <r>
      <rPr>
        <b/>
        <i/>
        <sz val="10"/>
        <color indexed="10"/>
        <rFont val="Arial"/>
        <family val="2"/>
      </rPr>
      <t xml:space="preserve"> 1</t>
    </r>
    <r>
      <rPr>
        <b/>
        <i/>
        <sz val="10"/>
        <rFont val="Arial"/>
        <family val="2"/>
      </rPr>
      <t>. turnaji v Podbrezovej.</t>
    </r>
  </si>
  <si>
    <r>
      <t>Výsledky</t>
    </r>
    <r>
      <rPr>
        <b/>
        <i/>
        <sz val="19"/>
        <color indexed="10"/>
        <rFont val="Calibri"/>
        <family val="2"/>
      </rPr>
      <t xml:space="preserve"> 1.</t>
    </r>
    <r>
      <rPr>
        <b/>
        <i/>
        <sz val="19"/>
        <color indexed="30"/>
        <rFont val="Calibri"/>
        <family val="2"/>
      </rPr>
      <t xml:space="preserve"> turnaj. kola o </t>
    </r>
    <r>
      <rPr>
        <b/>
        <i/>
        <sz val="19"/>
        <color indexed="60"/>
        <rFont val="Calibri"/>
        <family val="2"/>
      </rPr>
      <t>majstra</t>
    </r>
    <r>
      <rPr>
        <b/>
        <i/>
        <sz val="19"/>
        <color indexed="30"/>
        <rFont val="Calibri"/>
        <family val="2"/>
      </rPr>
      <t xml:space="preserve"> dorastu </t>
    </r>
    <r>
      <rPr>
        <b/>
        <i/>
        <sz val="19"/>
        <color indexed="12"/>
        <rFont val="Calibri"/>
        <family val="2"/>
      </rPr>
      <t>SR</t>
    </r>
    <r>
      <rPr>
        <b/>
        <i/>
        <sz val="19"/>
        <color indexed="30"/>
        <rFont val="Calibri"/>
        <family val="2"/>
      </rPr>
      <t xml:space="preserve"> družstiev v kolkoch za rok</t>
    </r>
    <r>
      <rPr>
        <b/>
        <i/>
        <sz val="19"/>
        <color indexed="17"/>
        <rFont val="Calibri"/>
        <family val="2"/>
      </rPr>
      <t xml:space="preserve"> 2015/2016</t>
    </r>
    <r>
      <rPr>
        <b/>
        <i/>
        <sz val="19"/>
        <color indexed="30"/>
        <rFont val="Calibri"/>
        <family val="2"/>
      </rPr>
      <t xml:space="preserve">. </t>
    </r>
  </si>
  <si>
    <r>
      <t xml:space="preserve">Výsledky </t>
    </r>
    <r>
      <rPr>
        <b/>
        <i/>
        <sz val="18"/>
        <color indexed="10"/>
        <rFont val="Arial"/>
        <family val="2"/>
      </rPr>
      <t>1.</t>
    </r>
    <r>
      <rPr>
        <b/>
        <i/>
        <sz val="18"/>
        <rFont val="Arial"/>
        <family val="2"/>
      </rPr>
      <t xml:space="preserve"> </t>
    </r>
    <r>
      <rPr>
        <b/>
        <i/>
        <sz val="18"/>
        <color indexed="12"/>
        <rFont val="Arial"/>
        <family val="2"/>
      </rPr>
      <t>turnajového kola</t>
    </r>
    <r>
      <rPr>
        <b/>
        <i/>
        <sz val="18"/>
        <rFont val="Arial"/>
        <family val="2"/>
      </rPr>
      <t xml:space="preserve"> Dorasteneckej ligy </t>
    </r>
  </si>
  <si>
    <r>
      <t xml:space="preserve">o </t>
    </r>
    <r>
      <rPr>
        <b/>
        <i/>
        <sz val="18"/>
        <color indexed="10"/>
        <rFont val="Arial"/>
        <family val="2"/>
      </rPr>
      <t>Majstra</t>
    </r>
    <r>
      <rPr>
        <b/>
        <i/>
        <sz val="18"/>
        <color indexed="40"/>
        <rFont val="Arial"/>
        <family val="2"/>
      </rPr>
      <t xml:space="preserve"> Slovenska</t>
    </r>
    <r>
      <rPr>
        <b/>
        <i/>
        <sz val="18"/>
        <rFont val="Arial"/>
        <family val="2"/>
      </rPr>
      <t xml:space="preserve"> družstiev </t>
    </r>
    <r>
      <rPr>
        <b/>
        <i/>
        <sz val="18"/>
        <color indexed="30"/>
        <rFont val="Arial"/>
        <family val="2"/>
      </rPr>
      <t>2015 / 2016</t>
    </r>
  </si>
  <si>
    <r>
      <t xml:space="preserve">Poradie v </t>
    </r>
    <r>
      <rPr>
        <b/>
        <i/>
        <u val="single"/>
        <sz val="22"/>
        <color indexed="10"/>
        <rFont val="Arial"/>
        <family val="2"/>
      </rPr>
      <t>1.</t>
    </r>
    <r>
      <rPr>
        <b/>
        <i/>
        <u val="single"/>
        <sz val="22"/>
        <color indexed="18"/>
        <rFont val="Arial"/>
        <family val="2"/>
      </rPr>
      <t xml:space="preserve"> turnaji o dor. </t>
    </r>
    <r>
      <rPr>
        <b/>
        <i/>
        <u val="single"/>
        <sz val="22"/>
        <color indexed="60"/>
        <rFont val="Arial"/>
        <family val="2"/>
      </rPr>
      <t>majstra</t>
    </r>
    <r>
      <rPr>
        <b/>
        <i/>
        <u val="single"/>
        <sz val="22"/>
        <color indexed="18"/>
        <rFont val="Arial"/>
        <family val="2"/>
      </rPr>
      <t xml:space="preserve"> Slovenska</t>
    </r>
  </si>
  <si>
    <r>
      <t xml:space="preserve">na kolkárni v </t>
    </r>
    <r>
      <rPr>
        <b/>
        <i/>
        <u val="single"/>
        <sz val="22"/>
        <color indexed="17"/>
        <rFont val="Arial"/>
        <family val="2"/>
      </rPr>
      <t>Podbrezovej</t>
    </r>
    <r>
      <rPr>
        <b/>
        <i/>
        <sz val="22"/>
        <color indexed="18"/>
        <rFont val="Arial"/>
        <family val="2"/>
      </rPr>
      <t xml:space="preserve"> </t>
    </r>
    <r>
      <rPr>
        <b/>
        <i/>
        <sz val="22"/>
        <color indexed="10"/>
        <rFont val="Arial"/>
        <family val="2"/>
      </rPr>
      <t xml:space="preserve"> </t>
    </r>
    <r>
      <rPr>
        <b/>
        <i/>
        <u val="single"/>
        <sz val="22"/>
        <color indexed="52"/>
        <rFont val="Arial"/>
        <family val="2"/>
      </rPr>
      <t>6.3.2016</t>
    </r>
  </si>
  <si>
    <r>
      <rPr>
        <b/>
        <i/>
        <sz val="16"/>
        <color indexed="8"/>
        <rFont val="Arial"/>
        <family val="2"/>
      </rPr>
      <t xml:space="preserve">Poradie </t>
    </r>
    <r>
      <rPr>
        <b/>
        <i/>
        <sz val="16"/>
        <color indexed="12"/>
        <rFont val="Arial"/>
        <family val="2"/>
      </rPr>
      <t>jednotlivcov</t>
    </r>
    <r>
      <rPr>
        <b/>
        <i/>
        <sz val="16"/>
        <color indexed="8"/>
        <rFont val="Arial"/>
        <family val="2"/>
      </rPr>
      <t xml:space="preserve"> v</t>
    </r>
    <r>
      <rPr>
        <b/>
        <i/>
        <sz val="16"/>
        <color indexed="30"/>
        <rFont val="Arial"/>
        <family val="2"/>
      </rPr>
      <t xml:space="preserve"> </t>
    </r>
    <r>
      <rPr>
        <b/>
        <i/>
        <sz val="16"/>
        <color indexed="10"/>
        <rFont val="Arial"/>
        <family val="2"/>
      </rPr>
      <t>I.</t>
    </r>
    <r>
      <rPr>
        <b/>
        <i/>
        <sz val="16"/>
        <color indexed="30"/>
        <rFont val="Arial"/>
        <family val="2"/>
      </rPr>
      <t xml:space="preserve"> turnajovom kole o </t>
    </r>
    <r>
      <rPr>
        <b/>
        <i/>
        <sz val="16"/>
        <color indexed="62"/>
        <rFont val="Arial"/>
        <family val="2"/>
      </rPr>
      <t>majstra</t>
    </r>
    <r>
      <rPr>
        <b/>
        <i/>
        <sz val="16"/>
        <color indexed="30"/>
        <rFont val="Arial"/>
        <family val="2"/>
      </rPr>
      <t xml:space="preserve"> </t>
    </r>
    <r>
      <rPr>
        <b/>
        <i/>
        <sz val="16"/>
        <color indexed="60"/>
        <rFont val="Arial"/>
        <family val="2"/>
      </rPr>
      <t>SR</t>
    </r>
    <r>
      <rPr>
        <b/>
        <i/>
        <sz val="16"/>
        <color indexed="30"/>
        <rFont val="Arial"/>
        <family val="2"/>
      </rPr>
      <t xml:space="preserve"> </t>
    </r>
    <r>
      <rPr>
        <b/>
        <i/>
        <sz val="16"/>
        <color indexed="8"/>
        <rFont val="Arial"/>
        <family val="2"/>
      </rPr>
      <t>dorastu</t>
    </r>
  </si>
  <si>
    <r>
      <rPr>
        <b/>
        <i/>
        <sz val="20"/>
        <color indexed="8"/>
        <rFont val="Arial"/>
        <family val="2"/>
      </rPr>
      <t>Finálová tabuľka</t>
    </r>
    <r>
      <rPr>
        <b/>
        <i/>
        <sz val="20"/>
        <color indexed="30"/>
        <rFont val="Arial"/>
        <family val="2"/>
      </rPr>
      <t xml:space="preserve"> </t>
    </r>
    <r>
      <rPr>
        <b/>
        <i/>
        <sz val="20"/>
        <color indexed="60"/>
        <rFont val="Arial"/>
        <family val="2"/>
      </rPr>
      <t>MS</t>
    </r>
    <r>
      <rPr>
        <b/>
        <i/>
        <sz val="20"/>
        <color indexed="30"/>
        <rFont val="Arial"/>
        <family val="2"/>
      </rPr>
      <t xml:space="preserve"> </t>
    </r>
    <r>
      <rPr>
        <b/>
        <i/>
        <sz val="20"/>
        <color indexed="8"/>
        <rFont val="Arial"/>
        <family val="2"/>
      </rPr>
      <t xml:space="preserve">družstiev </t>
    </r>
    <r>
      <rPr>
        <b/>
        <i/>
        <sz val="20"/>
        <color indexed="40"/>
        <rFont val="Arial"/>
        <family val="2"/>
      </rPr>
      <t>dorastu</t>
    </r>
    <r>
      <rPr>
        <b/>
        <i/>
        <sz val="20"/>
        <color indexed="30"/>
        <rFont val="Arial"/>
        <family val="2"/>
      </rPr>
      <t xml:space="preserve"> </t>
    </r>
    <r>
      <rPr>
        <b/>
        <i/>
        <sz val="20"/>
        <color indexed="8"/>
        <rFont val="Arial"/>
        <family val="2"/>
      </rPr>
      <t>po</t>
    </r>
    <r>
      <rPr>
        <b/>
        <i/>
        <sz val="20"/>
        <color indexed="30"/>
        <rFont val="Arial"/>
        <family val="2"/>
      </rPr>
      <t xml:space="preserve"> </t>
    </r>
    <r>
      <rPr>
        <b/>
        <i/>
        <sz val="20"/>
        <color indexed="10"/>
        <rFont val="Arial"/>
        <family val="2"/>
      </rPr>
      <t>I.</t>
    </r>
    <r>
      <rPr>
        <b/>
        <i/>
        <sz val="20"/>
        <color indexed="30"/>
        <rFont val="Arial"/>
        <family val="2"/>
      </rPr>
      <t xml:space="preserve"> turnaji </t>
    </r>
    <r>
      <rPr>
        <b/>
        <i/>
        <sz val="20"/>
        <color indexed="17"/>
        <rFont val="Arial"/>
        <family val="2"/>
      </rPr>
      <t>2015 - 16</t>
    </r>
    <r>
      <rPr>
        <b/>
        <i/>
        <sz val="20"/>
        <color indexed="30"/>
        <rFont val="Arial"/>
        <family val="2"/>
      </rPr>
      <t>.</t>
    </r>
  </si>
  <si>
    <t>Rakovice</t>
  </si>
  <si>
    <t>Galanta</t>
  </si>
  <si>
    <t>TJ Rakovice</t>
  </si>
  <si>
    <r>
      <rPr>
        <b/>
        <i/>
        <sz val="16"/>
        <color indexed="8"/>
        <rFont val="Arial"/>
        <family val="2"/>
      </rPr>
      <t>družstiev na kolkárni</t>
    </r>
    <r>
      <rPr>
        <b/>
        <i/>
        <sz val="16"/>
        <color indexed="30"/>
        <rFont val="Arial"/>
        <family val="2"/>
      </rPr>
      <t xml:space="preserve"> </t>
    </r>
    <r>
      <rPr>
        <b/>
        <i/>
        <sz val="16"/>
        <color indexed="8"/>
        <rFont val="Arial"/>
        <family val="2"/>
      </rPr>
      <t xml:space="preserve">v </t>
    </r>
    <r>
      <rPr>
        <b/>
        <i/>
        <sz val="16"/>
        <color indexed="60"/>
        <rFont val="Arial"/>
        <family val="2"/>
      </rPr>
      <t>Podbrezovej</t>
    </r>
  </si>
  <si>
    <r>
      <rPr>
        <b/>
        <i/>
        <sz val="11"/>
        <rFont val="Arial"/>
        <family val="2"/>
      </rPr>
      <t>1</t>
    </r>
    <r>
      <rPr>
        <sz val="11"/>
        <rFont val="Arial"/>
        <family val="2"/>
      </rPr>
      <t xml:space="preserve"> hráč-ka  </t>
    </r>
    <r>
      <rPr>
        <b/>
        <sz val="11"/>
        <color indexed="10"/>
        <rFont val="Arial"/>
        <family val="2"/>
      </rPr>
      <t>1</t>
    </r>
  </si>
  <si>
    <r>
      <rPr>
        <b/>
        <i/>
        <sz val="11"/>
        <rFont val="Arial"/>
        <family val="2"/>
      </rPr>
      <t>2</t>
    </r>
    <r>
      <rPr>
        <sz val="11"/>
        <rFont val="Arial"/>
        <family val="2"/>
      </rPr>
      <t xml:space="preserve"> hráč-ka </t>
    </r>
    <r>
      <rPr>
        <b/>
        <sz val="11"/>
        <color indexed="10"/>
        <rFont val="Arial"/>
        <family val="2"/>
      </rPr>
      <t xml:space="preserve"> 6</t>
    </r>
  </si>
  <si>
    <r>
      <rPr>
        <b/>
        <i/>
        <sz val="11"/>
        <rFont val="Arial"/>
        <family val="2"/>
      </rPr>
      <t>3</t>
    </r>
    <r>
      <rPr>
        <sz val="11"/>
        <rFont val="Arial"/>
        <family val="2"/>
      </rPr>
      <t xml:space="preserve"> hráč-ka 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5</t>
    </r>
  </si>
  <si>
    <r>
      <rPr>
        <b/>
        <i/>
        <sz val="11"/>
        <rFont val="Arial"/>
        <family val="2"/>
      </rPr>
      <t>4</t>
    </r>
    <r>
      <rPr>
        <sz val="11"/>
        <rFont val="Arial"/>
        <family val="2"/>
      </rPr>
      <t xml:space="preserve"> hráč-ka</t>
    </r>
    <r>
      <rPr>
        <b/>
        <sz val="11"/>
        <color indexed="10"/>
        <rFont val="Arial"/>
        <family val="2"/>
      </rPr>
      <t xml:space="preserve">  4</t>
    </r>
  </si>
  <si>
    <r>
      <rPr>
        <b/>
        <i/>
        <sz val="11"/>
        <rFont val="Arial"/>
        <family val="2"/>
      </rPr>
      <t>1</t>
    </r>
    <r>
      <rPr>
        <sz val="11"/>
        <rFont val="Arial"/>
        <family val="2"/>
      </rPr>
      <t xml:space="preserve"> hráč-ka</t>
    </r>
    <r>
      <rPr>
        <sz val="11"/>
        <color indexed="10"/>
        <rFont val="Arial"/>
        <family val="2"/>
      </rPr>
      <t xml:space="preserve">  </t>
    </r>
    <r>
      <rPr>
        <b/>
        <sz val="11"/>
        <color indexed="10"/>
        <rFont val="Arial"/>
        <family val="2"/>
      </rPr>
      <t>2</t>
    </r>
  </si>
  <si>
    <r>
      <rPr>
        <b/>
        <i/>
        <sz val="11"/>
        <rFont val="Arial"/>
        <family val="2"/>
      </rPr>
      <t>2</t>
    </r>
    <r>
      <rPr>
        <sz val="11"/>
        <rFont val="Arial"/>
        <family val="2"/>
      </rPr>
      <t xml:space="preserve"> hráč-ka</t>
    </r>
    <r>
      <rPr>
        <sz val="11"/>
        <color indexed="10"/>
        <rFont val="Arial"/>
        <family val="2"/>
      </rPr>
      <t xml:space="preserve">  </t>
    </r>
    <r>
      <rPr>
        <b/>
        <sz val="11"/>
        <color indexed="10"/>
        <rFont val="Arial"/>
        <family val="2"/>
      </rPr>
      <t>1</t>
    </r>
  </si>
  <si>
    <r>
      <rPr>
        <b/>
        <i/>
        <sz val="11"/>
        <rFont val="Arial"/>
        <family val="2"/>
      </rPr>
      <t>3</t>
    </r>
    <r>
      <rPr>
        <sz val="11"/>
        <rFont val="Arial"/>
        <family val="2"/>
      </rPr>
      <t xml:space="preserve"> hráč-ka 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6</t>
    </r>
  </si>
  <si>
    <r>
      <rPr>
        <b/>
        <i/>
        <sz val="11"/>
        <rFont val="Arial"/>
        <family val="2"/>
      </rPr>
      <t>4</t>
    </r>
    <r>
      <rPr>
        <sz val="11"/>
        <rFont val="Arial"/>
        <family val="2"/>
      </rPr>
      <t xml:space="preserve"> hráč-ka  </t>
    </r>
    <r>
      <rPr>
        <b/>
        <sz val="11"/>
        <color indexed="10"/>
        <rFont val="Arial"/>
        <family val="2"/>
      </rPr>
      <t>5</t>
    </r>
  </si>
  <si>
    <r>
      <rPr>
        <b/>
        <i/>
        <sz val="11"/>
        <rFont val="Arial"/>
        <family val="2"/>
      </rPr>
      <t>1</t>
    </r>
    <r>
      <rPr>
        <sz val="11"/>
        <rFont val="Arial"/>
        <family val="2"/>
      </rPr>
      <t xml:space="preserve"> hráč-ka  </t>
    </r>
    <r>
      <rPr>
        <b/>
        <sz val="11"/>
        <color indexed="10"/>
        <rFont val="Arial"/>
        <family val="2"/>
      </rPr>
      <t>3</t>
    </r>
  </si>
  <si>
    <r>
      <rPr>
        <b/>
        <i/>
        <sz val="11"/>
        <rFont val="Arial"/>
        <family val="2"/>
      </rPr>
      <t>2</t>
    </r>
    <r>
      <rPr>
        <sz val="11"/>
        <rFont val="Arial"/>
        <family val="2"/>
      </rPr>
      <t xml:space="preserve"> hráč-ka  </t>
    </r>
    <r>
      <rPr>
        <b/>
        <sz val="11"/>
        <color indexed="10"/>
        <rFont val="Arial"/>
        <family val="2"/>
      </rPr>
      <t>2</t>
    </r>
  </si>
  <si>
    <r>
      <rPr>
        <b/>
        <i/>
        <sz val="11"/>
        <rFont val="Arial"/>
        <family val="2"/>
      </rPr>
      <t>3</t>
    </r>
    <r>
      <rPr>
        <sz val="11"/>
        <rFont val="Arial"/>
        <family val="2"/>
      </rPr>
      <t xml:space="preserve"> hráč-ka  </t>
    </r>
    <r>
      <rPr>
        <b/>
        <sz val="11"/>
        <color indexed="10"/>
        <rFont val="Arial"/>
        <family val="2"/>
      </rPr>
      <t>1</t>
    </r>
  </si>
  <si>
    <r>
      <rPr>
        <b/>
        <i/>
        <sz val="11"/>
        <rFont val="Arial"/>
        <family val="2"/>
      </rPr>
      <t>4</t>
    </r>
    <r>
      <rPr>
        <sz val="11"/>
        <rFont val="Arial"/>
        <family val="2"/>
      </rPr>
      <t xml:space="preserve"> hráč-ka  </t>
    </r>
    <r>
      <rPr>
        <b/>
        <sz val="11"/>
        <color indexed="10"/>
        <rFont val="Arial"/>
        <family val="2"/>
      </rPr>
      <t>6</t>
    </r>
  </si>
  <si>
    <r>
      <rPr>
        <b/>
        <i/>
        <sz val="11"/>
        <rFont val="Arial"/>
        <family val="2"/>
      </rPr>
      <t>1</t>
    </r>
    <r>
      <rPr>
        <sz val="11"/>
        <rFont val="Arial"/>
        <family val="2"/>
      </rPr>
      <t xml:space="preserve"> hráč-ka  </t>
    </r>
    <r>
      <rPr>
        <b/>
        <sz val="11"/>
        <color indexed="10"/>
        <rFont val="Arial"/>
        <family val="2"/>
      </rPr>
      <t>4</t>
    </r>
  </si>
  <si>
    <r>
      <rPr>
        <b/>
        <i/>
        <sz val="11"/>
        <rFont val="Arial"/>
        <family val="2"/>
      </rPr>
      <t>2</t>
    </r>
    <r>
      <rPr>
        <sz val="11"/>
        <rFont val="Arial"/>
        <family val="2"/>
      </rPr>
      <t xml:space="preserve"> hráč-ka  </t>
    </r>
    <r>
      <rPr>
        <b/>
        <sz val="11"/>
        <color indexed="10"/>
        <rFont val="Arial"/>
        <family val="2"/>
      </rPr>
      <t>3</t>
    </r>
  </si>
  <si>
    <r>
      <rPr>
        <b/>
        <i/>
        <sz val="11"/>
        <rFont val="Arial"/>
        <family val="2"/>
      </rPr>
      <t>3</t>
    </r>
    <r>
      <rPr>
        <sz val="11"/>
        <rFont val="Arial"/>
        <family val="2"/>
      </rPr>
      <t xml:space="preserve"> hráč-ka 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2</t>
    </r>
  </si>
  <si>
    <r>
      <rPr>
        <b/>
        <i/>
        <sz val="11"/>
        <rFont val="Arial"/>
        <family val="2"/>
      </rPr>
      <t>4</t>
    </r>
    <r>
      <rPr>
        <sz val="11"/>
        <rFont val="Arial"/>
        <family val="2"/>
      </rPr>
      <t xml:space="preserve"> hráč-ka  </t>
    </r>
    <r>
      <rPr>
        <b/>
        <sz val="11"/>
        <color indexed="10"/>
        <rFont val="Arial"/>
        <family val="2"/>
      </rPr>
      <t>1</t>
    </r>
  </si>
  <si>
    <r>
      <rPr>
        <b/>
        <i/>
        <sz val="11"/>
        <rFont val="Arial"/>
        <family val="2"/>
      </rPr>
      <t>1</t>
    </r>
    <r>
      <rPr>
        <sz val="11"/>
        <rFont val="Arial"/>
        <family val="2"/>
      </rPr>
      <t xml:space="preserve"> hráč-ka 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5</t>
    </r>
  </si>
  <si>
    <r>
      <rPr>
        <b/>
        <i/>
        <sz val="11"/>
        <rFont val="Arial"/>
        <family val="2"/>
      </rPr>
      <t>2</t>
    </r>
    <r>
      <rPr>
        <sz val="11"/>
        <rFont val="Arial"/>
        <family val="2"/>
      </rPr>
      <t xml:space="preserve"> hráč-ka</t>
    </r>
    <r>
      <rPr>
        <b/>
        <sz val="11"/>
        <color indexed="10"/>
        <rFont val="Arial"/>
        <family val="2"/>
      </rPr>
      <t xml:space="preserve">  4</t>
    </r>
  </si>
  <si>
    <r>
      <rPr>
        <b/>
        <i/>
        <sz val="11"/>
        <rFont val="Arial"/>
        <family val="2"/>
      </rPr>
      <t>3</t>
    </r>
    <r>
      <rPr>
        <sz val="11"/>
        <rFont val="Arial"/>
        <family val="2"/>
      </rPr>
      <t xml:space="preserve"> hráč-ka  </t>
    </r>
    <r>
      <rPr>
        <b/>
        <sz val="11"/>
        <color indexed="10"/>
        <rFont val="Arial"/>
        <family val="2"/>
      </rPr>
      <t>3</t>
    </r>
  </si>
  <si>
    <r>
      <rPr>
        <b/>
        <i/>
        <sz val="11"/>
        <rFont val="Arial"/>
        <family val="2"/>
      </rPr>
      <t>4</t>
    </r>
    <r>
      <rPr>
        <sz val="11"/>
        <rFont val="Arial"/>
        <family val="2"/>
      </rPr>
      <t xml:space="preserve"> hráč-ka  </t>
    </r>
    <r>
      <rPr>
        <b/>
        <sz val="11"/>
        <color indexed="10"/>
        <rFont val="Arial"/>
        <family val="2"/>
      </rPr>
      <t>2</t>
    </r>
  </si>
  <si>
    <r>
      <rPr>
        <b/>
        <i/>
        <sz val="11"/>
        <rFont val="Arial"/>
        <family val="2"/>
      </rPr>
      <t>1</t>
    </r>
    <r>
      <rPr>
        <sz val="11"/>
        <rFont val="Arial"/>
        <family val="2"/>
      </rPr>
      <t xml:space="preserve"> hráč-ka 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6</t>
    </r>
  </si>
  <si>
    <r>
      <rPr>
        <b/>
        <i/>
        <sz val="11"/>
        <rFont val="Arial"/>
        <family val="2"/>
      </rPr>
      <t>2</t>
    </r>
    <r>
      <rPr>
        <sz val="11"/>
        <rFont val="Arial"/>
        <family val="2"/>
      </rPr>
      <t xml:space="preserve"> hráč-ka 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5</t>
    </r>
  </si>
  <si>
    <r>
      <rPr>
        <b/>
        <i/>
        <sz val="11"/>
        <rFont val="Arial"/>
        <family val="2"/>
      </rPr>
      <t>3</t>
    </r>
    <r>
      <rPr>
        <sz val="11"/>
        <rFont val="Arial"/>
        <family val="2"/>
      </rPr>
      <t xml:space="preserve"> hráč-ka</t>
    </r>
    <r>
      <rPr>
        <sz val="11"/>
        <color indexed="10"/>
        <rFont val="Arial"/>
        <family val="2"/>
      </rPr>
      <t xml:space="preserve">  </t>
    </r>
    <r>
      <rPr>
        <b/>
        <sz val="11"/>
        <color indexed="10"/>
        <rFont val="Arial"/>
        <family val="2"/>
      </rPr>
      <t>4</t>
    </r>
  </si>
  <si>
    <r>
      <rPr>
        <b/>
        <i/>
        <sz val="11"/>
        <rFont val="Arial"/>
        <family val="2"/>
      </rPr>
      <t>4</t>
    </r>
    <r>
      <rPr>
        <sz val="11"/>
        <rFont val="Arial"/>
        <family val="2"/>
      </rPr>
      <t xml:space="preserve"> hráč-ka  </t>
    </r>
    <r>
      <rPr>
        <b/>
        <sz val="11"/>
        <color indexed="10"/>
        <rFont val="Arial"/>
        <family val="2"/>
      </rPr>
      <t>3</t>
    </r>
  </si>
  <si>
    <t xml:space="preserve">Vytlačiť ako informáciu </t>
  </si>
  <si>
    <t>pre všetky družstvá.</t>
  </si>
  <si>
    <t>Oprav dátum</t>
  </si>
  <si>
    <t xml:space="preserve">Vytlačiť pre každé </t>
  </si>
  <si>
    <t xml:space="preserve">Tu netreba </t>
  </si>
  <si>
    <t>nič robiť.</t>
  </si>
  <si>
    <t>Dziad Milan</t>
  </si>
  <si>
    <t>Kyselicová Dominika</t>
  </si>
  <si>
    <t>Tu vpísať iba mená hráčov a čísla preukazov !!!</t>
  </si>
  <si>
    <t xml:space="preserve">Vytlačiť pre </t>
  </si>
  <si>
    <t>rozhodcu</t>
  </si>
  <si>
    <t>obidve strany pre podpisy</t>
  </si>
  <si>
    <t xml:space="preserve">Iba vytlačiť 6x </t>
  </si>
  <si>
    <t>vedúcich družstiev</t>
  </si>
  <si>
    <t>a rozhodcov</t>
  </si>
  <si>
    <t>skoro nič robiť.</t>
  </si>
  <si>
    <t>Tu nerobiť NIČ.</t>
  </si>
  <si>
    <t>Rózsár Tibor</t>
  </si>
  <si>
    <t>Mazúchová Nikola</t>
  </si>
  <si>
    <t>Dvorščák Samuel</t>
  </si>
  <si>
    <t>Machálková Patrícia</t>
  </si>
  <si>
    <t>Ďuricová Michaela</t>
  </si>
  <si>
    <t>Švantner Marek</t>
  </si>
  <si>
    <t>Bánik Filip</t>
  </si>
  <si>
    <t>Poliaková Janka</t>
  </si>
  <si>
    <t>Kolníková Patrícia</t>
  </si>
  <si>
    <t>Šintálová Natália</t>
  </si>
  <si>
    <t>Milan Šimon</t>
  </si>
  <si>
    <t>Magala Šimon</t>
  </si>
  <si>
    <t>Gallo Erik</t>
  </si>
  <si>
    <t>Mihali Daniel</t>
  </si>
  <si>
    <t xml:space="preserve">Koóš Róbert </t>
  </si>
  <si>
    <t>Foriš Marián</t>
  </si>
  <si>
    <t>Kažimír Oliver</t>
  </si>
  <si>
    <t>Šipkovský Samuel</t>
  </si>
  <si>
    <t>Jankovičová Dominika</t>
  </si>
  <si>
    <t>Šúryová Patrícia</t>
  </si>
  <si>
    <t>Joža Jozef</t>
  </si>
  <si>
    <t>Clubspiel</t>
  </si>
  <si>
    <t xml:space="preserve"> Herren</t>
  </si>
  <si>
    <t xml:space="preserve"> Extraliga</t>
  </si>
  <si>
    <t>Datum: 06.03.16</t>
  </si>
  <si>
    <t xml:space="preserve"> Spielbeginn: 10:50:37</t>
  </si>
  <si>
    <t xml:space="preserve"> Spielende: 13:03:29</t>
  </si>
  <si>
    <t xml:space="preserve">Spielnummer: </t>
  </si>
  <si>
    <t xml:space="preserve"> WettkTag: </t>
  </si>
  <si>
    <t>Bahnen Ok: Ja</t>
  </si>
  <si>
    <t xml:space="preserve"> Pässe Ok: Ja</t>
  </si>
  <si>
    <t xml:space="preserve"> Verwarnungen: Ja</t>
  </si>
  <si>
    <t xml:space="preserve"> Verletzungen: Nein</t>
  </si>
  <si>
    <t xml:space="preserve"> Protest: Nein</t>
  </si>
  <si>
    <t xml:space="preserve"> Volle</t>
  </si>
  <si>
    <t xml:space="preserve"> Abr</t>
  </si>
  <si>
    <t xml:space="preserve"> Fehler</t>
  </si>
  <si>
    <t xml:space="preserve"> Total</t>
  </si>
  <si>
    <t xml:space="preserve"> Wurf</t>
  </si>
  <si>
    <t xml:space="preserve"> SaP</t>
  </si>
  <si>
    <t xml:space="preserve"> MaP</t>
  </si>
  <si>
    <t xml:space="preserve"> ErgMaP</t>
  </si>
  <si>
    <t>1. nadstavbovy turnaj dorastu  1</t>
  </si>
  <si>
    <t xml:space="preserve"> 8.0</t>
  </si>
  <si>
    <t xml:space="preserve"> 2.0</t>
  </si>
  <si>
    <t xml:space="preserve"> 0.0</t>
  </si>
  <si>
    <t xml:space="preserve"> Passnummer</t>
  </si>
  <si>
    <t xml:space="preserve"> Gebdatum</t>
  </si>
  <si>
    <t>Rózsár Tibor- Galanta</t>
  </si>
  <si>
    <t xml:space="preserve"> </t>
  </si>
  <si>
    <t xml:space="preserve"> 1.0;0</t>
  </si>
  <si>
    <t xml:space="preserve"> 0.0;0</t>
  </si>
  <si>
    <t xml:space="preserve"> 1.0</t>
  </si>
  <si>
    <t>Kolníková Patrícia- Rakovice</t>
  </si>
  <si>
    <t>Sipkovsky Samuel- Modranka</t>
  </si>
  <si>
    <t>Nagy Tomas- Filakovo</t>
  </si>
  <si>
    <t>Slanina Martin- Saris</t>
  </si>
  <si>
    <t>Svantner Marek- Podbrezová</t>
  </si>
  <si>
    <t xml:space="preserve"> 16.0</t>
  </si>
  <si>
    <t xml:space="preserve"> 4.0</t>
  </si>
  <si>
    <t>Foris Marian- Saris</t>
  </si>
  <si>
    <t xml:space="preserve"> 3.0</t>
  </si>
  <si>
    <t>Ďuricová Michaela- Podbrezova</t>
  </si>
  <si>
    <t>Gallo Erik- Filakovo</t>
  </si>
  <si>
    <t>Mazuchova Nikola- Galanta</t>
  </si>
  <si>
    <t>Sintalova Natalia- Rakovice</t>
  </si>
  <si>
    <t>Jankovicova Dominika- Modranka</t>
  </si>
  <si>
    <t>000110</t>
  </si>
  <si>
    <t>986010</t>
  </si>
  <si>
    <t>000329</t>
  </si>
  <si>
    <t>995415</t>
  </si>
  <si>
    <t>000707</t>
  </si>
  <si>
    <t>980703</t>
  </si>
  <si>
    <t>010103</t>
  </si>
  <si>
    <t>015117</t>
  </si>
  <si>
    <t>990930</t>
  </si>
  <si>
    <t>005428</t>
  </si>
  <si>
    <t>996201</t>
  </si>
  <si>
    <t>000411</t>
  </si>
  <si>
    <t>000730</t>
  </si>
  <si>
    <t>Nagy Tomáš/72h. Pál Patrik</t>
  </si>
  <si>
    <t>980226</t>
  </si>
  <si>
    <t>010910</t>
  </si>
  <si>
    <t>001113</t>
  </si>
  <si>
    <t>9859625</t>
  </si>
  <si>
    <t>975701</t>
  </si>
  <si>
    <t>030601</t>
  </si>
  <si>
    <t>990702</t>
  </si>
  <si>
    <t>015412</t>
  </si>
  <si>
    <t>040226</t>
  </si>
  <si>
    <t>016113</t>
  </si>
  <si>
    <t>991228</t>
  </si>
  <si>
    <t>Vrbová Kamila/85h. Kucko Richard</t>
  </si>
  <si>
    <t xml:space="preserve"> Spielbeginn: 13:06:14</t>
  </si>
  <si>
    <t xml:space="preserve"> Spielende: 15:13:37</t>
  </si>
  <si>
    <t>1. nadstavbovy turnaj dorastu 2</t>
  </si>
  <si>
    <t xml:space="preserve"> 14.0</t>
  </si>
  <si>
    <t>Šúryová Alexandra- Modranka</t>
  </si>
  <si>
    <t>Dvorščák Samuel- Galanta</t>
  </si>
  <si>
    <t>Milan Šimon- Rakovice</t>
  </si>
  <si>
    <t>Poliaková Janka- Podbrezová</t>
  </si>
  <si>
    <t>Koóš Róbert- Filakovo</t>
  </si>
  <si>
    <t>Vrbová Kamila- Šariš</t>
  </si>
  <si>
    <t xml:space="preserve"> 10.0</t>
  </si>
  <si>
    <t>Mihali Daniel- Fiľakovo</t>
  </si>
  <si>
    <t>Kažimír Oliver- Šariš</t>
  </si>
  <si>
    <t>Bánik Filip- Podbrezová</t>
  </si>
  <si>
    <t>Joža Jozef- Modranka</t>
  </si>
  <si>
    <t>Machálková Patrícia- Galanta</t>
  </si>
  <si>
    <t>Magala Šimon- Rakovice</t>
  </si>
  <si>
    <t>5</t>
  </si>
  <si>
    <t>7</t>
  </si>
  <si>
    <t>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</si>
</sst>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:mm;@"/>
    <numFmt numFmtId="166" formatCode="\P\r\a\vd\a;&quot;Pravda&quot;;&quot;Nepravda&quot;"/>
    <numFmt numFmtId="167" formatCode="[$€-2]\ #\ ##,000_);[Red]\([$¥€-2]\ #\ ##,000\)"/>
  </numFmts>
  <fonts count="31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color indexed="25"/>
      <name val="Arial"/>
      <family val="2"/>
    </font>
    <font>
      <b/>
      <i/>
      <sz val="12"/>
      <color indexed="8"/>
      <name val="Arial CE"/>
      <family val="2"/>
    </font>
    <font>
      <sz val="12"/>
      <color indexed="18"/>
      <name val="Arial"/>
      <family val="2"/>
    </font>
    <font>
      <sz val="12"/>
      <color indexed="8"/>
      <name val="Arial"/>
      <family val="2"/>
    </font>
    <font>
      <sz val="14"/>
      <color indexed="53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color indexed="60"/>
      <name val="Arial"/>
      <family val="2"/>
    </font>
    <font>
      <b/>
      <i/>
      <sz val="14"/>
      <color indexed="12"/>
      <name val="Arial"/>
      <family val="2"/>
    </font>
    <font>
      <b/>
      <i/>
      <sz val="10"/>
      <color indexed="21"/>
      <name val="Arial"/>
      <family val="2"/>
    </font>
    <font>
      <b/>
      <sz val="15"/>
      <color indexed="25"/>
      <name val="Arial"/>
      <family val="2"/>
    </font>
    <font>
      <b/>
      <i/>
      <sz val="12"/>
      <color indexed="18"/>
      <name val="Arial"/>
      <family val="2"/>
    </font>
    <font>
      <b/>
      <sz val="15"/>
      <color indexed="10"/>
      <name val="Arial"/>
      <family val="2"/>
    </font>
    <font>
      <b/>
      <i/>
      <sz val="16"/>
      <color indexed="10"/>
      <name val="Arial"/>
      <family val="2"/>
    </font>
    <font>
      <i/>
      <sz val="10"/>
      <name val="Arial"/>
      <family val="2"/>
    </font>
    <font>
      <i/>
      <sz val="10"/>
      <color indexed="8"/>
      <name val="Lucida Sans Unicode"/>
      <family val="2"/>
    </font>
    <font>
      <sz val="10"/>
      <color indexed="8"/>
      <name val="Lucida Sans Unicode"/>
      <family val="2"/>
    </font>
    <font>
      <b/>
      <sz val="10"/>
      <color indexed="8"/>
      <name val="Phyllis ATT"/>
      <family val="4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28"/>
      <name val="Arial"/>
      <family val="2"/>
    </font>
    <font>
      <b/>
      <i/>
      <sz val="26"/>
      <color indexed="16"/>
      <name val="Arial"/>
      <family val="2"/>
    </font>
    <font>
      <b/>
      <i/>
      <sz val="26"/>
      <color indexed="12"/>
      <name val="Arial"/>
      <family val="2"/>
    </font>
    <font>
      <b/>
      <i/>
      <sz val="10"/>
      <color indexed="56"/>
      <name val="Arial"/>
      <family val="2"/>
    </font>
    <font>
      <b/>
      <i/>
      <sz val="28"/>
      <color indexed="30"/>
      <name val="Arial"/>
      <family val="2"/>
    </font>
    <font>
      <b/>
      <i/>
      <sz val="12"/>
      <color indexed="62"/>
      <name val="Arial CE"/>
      <family val="2"/>
    </font>
    <font>
      <b/>
      <i/>
      <sz val="12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i/>
      <u val="single"/>
      <sz val="22"/>
      <color indexed="18"/>
      <name val="Arial"/>
      <family val="2"/>
    </font>
    <font>
      <b/>
      <i/>
      <u val="single"/>
      <sz val="22"/>
      <color indexed="10"/>
      <name val="Arial"/>
      <family val="2"/>
    </font>
    <font>
      <b/>
      <i/>
      <u val="single"/>
      <sz val="22"/>
      <color indexed="17"/>
      <name val="Arial"/>
      <family val="2"/>
    </font>
    <font>
      <b/>
      <i/>
      <sz val="22"/>
      <color indexed="10"/>
      <name val="Arial"/>
      <family val="2"/>
    </font>
    <font>
      <b/>
      <i/>
      <u val="single"/>
      <sz val="22"/>
      <color indexed="52"/>
      <name val="Arial"/>
      <family val="2"/>
    </font>
    <font>
      <sz val="10"/>
      <name val="Arial CE"/>
      <family val="2"/>
    </font>
    <font>
      <b/>
      <sz val="10"/>
      <name val="Arial CE"/>
      <family val="0"/>
    </font>
    <font>
      <b/>
      <i/>
      <sz val="18"/>
      <color indexed="10"/>
      <name val="Calibri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b/>
      <i/>
      <sz val="16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 CE"/>
      <family val="0"/>
    </font>
    <font>
      <b/>
      <i/>
      <sz val="16"/>
      <name val="Arial"/>
      <family val="2"/>
    </font>
    <font>
      <b/>
      <i/>
      <sz val="22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1"/>
      <color indexed="12"/>
      <name val="Arial"/>
      <family val="2"/>
    </font>
    <font>
      <b/>
      <i/>
      <sz val="12"/>
      <color indexed="12"/>
      <name val="Calibri"/>
      <family val="2"/>
    </font>
    <font>
      <sz val="12"/>
      <color indexed="12"/>
      <name val="Calibri"/>
      <family val="2"/>
    </font>
    <font>
      <b/>
      <i/>
      <sz val="18"/>
      <name val="Calibri"/>
      <family val="2"/>
    </font>
    <font>
      <b/>
      <i/>
      <sz val="19"/>
      <color indexed="30"/>
      <name val="Calibri"/>
      <family val="2"/>
    </font>
    <font>
      <b/>
      <i/>
      <sz val="19"/>
      <color indexed="10"/>
      <name val="Calibri"/>
      <family val="2"/>
    </font>
    <font>
      <b/>
      <i/>
      <sz val="19"/>
      <color indexed="12"/>
      <name val="Calibri"/>
      <family val="2"/>
    </font>
    <font>
      <b/>
      <i/>
      <sz val="19"/>
      <color indexed="17"/>
      <name val="Calibri"/>
      <family val="2"/>
    </font>
    <font>
      <b/>
      <i/>
      <sz val="11"/>
      <color indexed="8"/>
      <name val="Arial CE"/>
      <family val="2"/>
    </font>
    <font>
      <b/>
      <i/>
      <sz val="11"/>
      <color indexed="12"/>
      <name val="Arial CE"/>
      <family val="2"/>
    </font>
    <font>
      <b/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8"/>
      <color indexed="10"/>
      <name val="Arial"/>
      <family val="2"/>
    </font>
    <font>
      <b/>
      <i/>
      <sz val="18"/>
      <color indexed="12"/>
      <name val="Arial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6"/>
      <color indexed="10"/>
      <name val="Calibri"/>
      <family val="2"/>
    </font>
    <font>
      <b/>
      <i/>
      <u val="single"/>
      <sz val="16"/>
      <color indexed="12"/>
      <name val="Calibri"/>
      <family val="2"/>
    </font>
    <font>
      <b/>
      <i/>
      <sz val="19"/>
      <color indexed="60"/>
      <name val="Calibri"/>
      <family val="2"/>
    </font>
    <font>
      <i/>
      <sz val="8"/>
      <name val="Arial"/>
      <family val="2"/>
    </font>
    <font>
      <i/>
      <sz val="11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56"/>
      <name val="Arial"/>
      <family val="2"/>
    </font>
    <font>
      <sz val="14"/>
      <color indexed="10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53"/>
      <name val="Arial"/>
      <family val="2"/>
    </font>
    <font>
      <b/>
      <i/>
      <sz val="14"/>
      <name val="Arial"/>
      <family val="2"/>
    </font>
    <font>
      <i/>
      <sz val="10"/>
      <name val="Lucida Sans Unicode"/>
      <family val="2"/>
    </font>
    <font>
      <b/>
      <i/>
      <sz val="9"/>
      <color indexed="12"/>
      <name val="Cambria"/>
      <family val="1"/>
    </font>
    <font>
      <b/>
      <i/>
      <sz val="18"/>
      <color indexed="40"/>
      <name val="Arial"/>
      <family val="2"/>
    </font>
    <font>
      <b/>
      <i/>
      <sz val="18"/>
      <color indexed="30"/>
      <name val="Arial"/>
      <family val="2"/>
    </font>
    <font>
      <b/>
      <i/>
      <u val="single"/>
      <sz val="22"/>
      <color indexed="60"/>
      <name val="Arial"/>
      <family val="2"/>
    </font>
    <font>
      <b/>
      <i/>
      <sz val="22"/>
      <color indexed="18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30"/>
      <name val="Arial"/>
      <family val="2"/>
    </font>
    <font>
      <b/>
      <i/>
      <sz val="16"/>
      <color indexed="62"/>
      <name val="Arial"/>
      <family val="2"/>
    </font>
    <font>
      <b/>
      <i/>
      <sz val="16"/>
      <color indexed="60"/>
      <name val="Arial"/>
      <family val="2"/>
    </font>
    <font>
      <b/>
      <i/>
      <sz val="20"/>
      <color indexed="8"/>
      <name val="Arial"/>
      <family val="2"/>
    </font>
    <font>
      <b/>
      <i/>
      <sz val="20"/>
      <color indexed="30"/>
      <name val="Arial"/>
      <family val="2"/>
    </font>
    <font>
      <b/>
      <i/>
      <sz val="20"/>
      <color indexed="60"/>
      <name val="Arial"/>
      <family val="2"/>
    </font>
    <font>
      <b/>
      <i/>
      <sz val="20"/>
      <color indexed="40"/>
      <name val="Arial"/>
      <family val="2"/>
    </font>
    <font>
      <b/>
      <i/>
      <sz val="20"/>
      <color indexed="10"/>
      <name val="Arial"/>
      <family val="2"/>
    </font>
    <font>
      <b/>
      <i/>
      <sz val="20"/>
      <color indexed="17"/>
      <name val="Arial"/>
      <family val="2"/>
    </font>
    <font>
      <b/>
      <i/>
      <sz val="11"/>
      <color indexed="8"/>
      <name val="Calibri"/>
      <family val="2"/>
    </font>
    <font>
      <b/>
      <i/>
      <sz val="9"/>
      <color indexed="10"/>
      <name val="Cambria"/>
      <family val="1"/>
    </font>
    <font>
      <i/>
      <sz val="10"/>
      <name val="Arial CE"/>
      <family val="2"/>
    </font>
    <font>
      <b/>
      <sz val="1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10"/>
      <color indexed="40"/>
      <name val="Arial"/>
      <family val="2"/>
    </font>
    <font>
      <b/>
      <sz val="10"/>
      <color indexed="51"/>
      <name val="Arial"/>
      <family val="2"/>
    </font>
    <font>
      <sz val="20"/>
      <name val="Calibri"/>
      <family val="2"/>
    </font>
    <font>
      <sz val="12"/>
      <color indexed="8"/>
      <name val="Calibri"/>
      <family val="2"/>
    </font>
    <font>
      <b/>
      <i/>
      <sz val="14"/>
      <color indexed="30"/>
      <name val="Calibri"/>
      <family val="2"/>
    </font>
    <font>
      <b/>
      <i/>
      <sz val="16"/>
      <color indexed="12"/>
      <name val="Calibri"/>
      <family val="2"/>
    </font>
    <font>
      <sz val="14"/>
      <color indexed="16"/>
      <name val="Calibri"/>
      <family val="2"/>
    </font>
    <font>
      <b/>
      <i/>
      <sz val="10"/>
      <name val="Calibri"/>
      <family val="2"/>
    </font>
    <font>
      <b/>
      <sz val="14"/>
      <color indexed="30"/>
      <name val="Arial"/>
      <family val="2"/>
    </font>
    <font>
      <b/>
      <i/>
      <sz val="12"/>
      <color indexed="30"/>
      <name val="Arial"/>
      <family val="2"/>
    </font>
    <font>
      <b/>
      <sz val="22"/>
      <color indexed="12"/>
      <name val="Arial"/>
      <family val="2"/>
    </font>
    <font>
      <sz val="20"/>
      <color indexed="12"/>
      <name val="Calibri"/>
      <family val="2"/>
    </font>
    <font>
      <b/>
      <i/>
      <sz val="18"/>
      <color indexed="12"/>
      <name val="Calibri"/>
      <family val="2"/>
    </font>
    <font>
      <b/>
      <i/>
      <sz val="14"/>
      <color indexed="40"/>
      <name val="Calibri"/>
      <family val="2"/>
    </font>
    <font>
      <b/>
      <sz val="14"/>
      <color indexed="8"/>
      <name val="Calibri"/>
      <family val="2"/>
    </font>
    <font>
      <b/>
      <sz val="14"/>
      <color indexed="62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i/>
      <sz val="11"/>
      <color indexed="19"/>
      <name val="Calibri"/>
      <family val="2"/>
    </font>
    <font>
      <b/>
      <sz val="15"/>
      <color indexed="60"/>
      <name val="Arial"/>
      <family val="2"/>
    </font>
    <font>
      <b/>
      <i/>
      <sz val="18"/>
      <color indexed="60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0"/>
      <color indexed="10"/>
      <name val="Calibri"/>
      <family val="2"/>
    </font>
    <font>
      <b/>
      <i/>
      <sz val="16"/>
      <color indexed="30"/>
      <name val="Calibri"/>
      <family val="2"/>
    </font>
    <font>
      <b/>
      <i/>
      <sz val="10"/>
      <color indexed="12"/>
      <name val="Arial"/>
      <family val="2"/>
    </font>
    <font>
      <b/>
      <i/>
      <sz val="16"/>
      <color indexed="17"/>
      <name val="Arial"/>
      <family val="2"/>
    </font>
    <font>
      <b/>
      <i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Arial"/>
      <family val="2"/>
    </font>
    <font>
      <b/>
      <i/>
      <sz val="22"/>
      <color indexed="30"/>
      <name val="Arial"/>
      <family val="2"/>
    </font>
    <font>
      <b/>
      <i/>
      <sz val="14"/>
      <color indexed="17"/>
      <name val="Calibri"/>
      <family val="2"/>
    </font>
    <font>
      <b/>
      <i/>
      <sz val="14"/>
      <color indexed="10"/>
      <name val="Calibri"/>
      <family val="2"/>
    </font>
    <font>
      <b/>
      <sz val="14"/>
      <color indexed="30"/>
      <name val="Calibri"/>
      <family val="2"/>
    </font>
    <font>
      <b/>
      <sz val="16"/>
      <color indexed="14"/>
      <name val="Calibri"/>
      <family val="2"/>
    </font>
    <font>
      <b/>
      <i/>
      <sz val="14"/>
      <color indexed="12"/>
      <name val="Calibri"/>
      <family val="2"/>
    </font>
    <font>
      <i/>
      <sz val="12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Arial CE"/>
      <family val="2"/>
    </font>
    <font>
      <b/>
      <i/>
      <sz val="11"/>
      <color indexed="17"/>
      <name val="Arial CE"/>
      <family val="2"/>
    </font>
    <font>
      <b/>
      <i/>
      <sz val="11"/>
      <color indexed="40"/>
      <name val="Arial CE"/>
      <family val="2"/>
    </font>
    <font>
      <b/>
      <i/>
      <sz val="11"/>
      <color indexed="50"/>
      <name val="Arial CE"/>
      <family val="2"/>
    </font>
    <font>
      <b/>
      <i/>
      <sz val="22"/>
      <name val="Calibri"/>
      <family val="2"/>
    </font>
    <font>
      <b/>
      <sz val="12"/>
      <name val="Calibri"/>
      <family val="2"/>
    </font>
    <font>
      <i/>
      <sz val="12"/>
      <color indexed="10"/>
      <name val="Calibri"/>
      <family val="2"/>
    </font>
    <font>
      <i/>
      <sz val="12"/>
      <color indexed="12"/>
      <name val="Calibri"/>
      <family val="2"/>
    </font>
    <font>
      <i/>
      <sz val="12"/>
      <color indexed="17"/>
      <name val="Calibri"/>
      <family val="2"/>
    </font>
    <font>
      <i/>
      <sz val="12"/>
      <color indexed="14"/>
      <name val="Calibri"/>
      <family val="2"/>
    </font>
    <font>
      <b/>
      <i/>
      <sz val="11"/>
      <color indexed="14"/>
      <name val="Arial CE"/>
      <family val="2"/>
    </font>
    <font>
      <i/>
      <sz val="12"/>
      <color indexed="40"/>
      <name val="Calibri"/>
      <family val="2"/>
    </font>
    <font>
      <i/>
      <sz val="12"/>
      <color indexed="50"/>
      <name val="Calibri"/>
      <family val="2"/>
    </font>
    <font>
      <b/>
      <i/>
      <sz val="20"/>
      <color indexed="56"/>
      <name val="Calibri"/>
      <family val="2"/>
    </font>
    <font>
      <b/>
      <i/>
      <sz val="17"/>
      <color indexed="54"/>
      <name val="Arial"/>
      <family val="2"/>
    </font>
    <font>
      <i/>
      <sz val="8"/>
      <name val="Calibri"/>
      <family val="2"/>
    </font>
    <font>
      <i/>
      <sz val="10"/>
      <name val="Calibri"/>
      <family val="2"/>
    </font>
    <font>
      <b/>
      <sz val="14"/>
      <color indexed="60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sz val="12"/>
      <color indexed="17"/>
      <name val="Calibri"/>
      <family val="2"/>
    </font>
    <font>
      <b/>
      <sz val="12"/>
      <color indexed="40"/>
      <name val="Calibri"/>
      <family val="2"/>
    </font>
    <font>
      <b/>
      <sz val="12"/>
      <color indexed="50"/>
      <name val="Calibri"/>
      <family val="2"/>
    </font>
    <font>
      <b/>
      <i/>
      <sz val="12"/>
      <color indexed="10"/>
      <name val="Arial CE"/>
      <family val="2"/>
    </font>
    <font>
      <b/>
      <i/>
      <sz val="12"/>
      <color indexed="17"/>
      <name val="Arial CE"/>
      <family val="2"/>
    </font>
    <font>
      <b/>
      <i/>
      <sz val="12"/>
      <color indexed="40"/>
      <name val="Arial CE"/>
      <family val="2"/>
    </font>
    <font>
      <b/>
      <i/>
      <sz val="12"/>
      <color indexed="50"/>
      <name val="Arial CE"/>
      <family val="2"/>
    </font>
    <font>
      <b/>
      <i/>
      <sz val="12"/>
      <color indexed="12"/>
      <name val="Arial CE"/>
      <family val="2"/>
    </font>
    <font>
      <b/>
      <i/>
      <sz val="28"/>
      <color indexed="12"/>
      <name val="Arial"/>
      <family val="2"/>
    </font>
    <font>
      <b/>
      <i/>
      <sz val="14"/>
      <color indexed="8"/>
      <name val="Calibri"/>
      <family val="2"/>
    </font>
    <font>
      <b/>
      <i/>
      <sz val="20"/>
      <color indexed="10"/>
      <name val="Calibri"/>
      <family val="2"/>
    </font>
    <font>
      <b/>
      <i/>
      <sz val="14"/>
      <name val="Calibri"/>
      <family val="2"/>
    </font>
    <font>
      <b/>
      <i/>
      <sz val="17"/>
      <color indexed="17"/>
      <name val="Arial"/>
      <family val="2"/>
    </font>
    <font>
      <b/>
      <i/>
      <sz val="24"/>
      <color indexed="19"/>
      <name val="Calibri"/>
      <family val="2"/>
    </font>
    <font>
      <b/>
      <i/>
      <sz val="16"/>
      <color indexed="56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60"/>
      <name val="Calibri"/>
      <family val="2"/>
    </font>
    <font>
      <b/>
      <i/>
      <sz val="12"/>
      <color indexed="8"/>
      <name val="Calibri"/>
      <family val="2"/>
    </font>
    <font>
      <b/>
      <i/>
      <sz val="48"/>
      <color indexed="12"/>
      <name val="Calibri"/>
      <family val="2"/>
    </font>
    <font>
      <b/>
      <sz val="11"/>
      <color indexed="29"/>
      <name val="Calibri"/>
      <family val="0"/>
    </font>
    <font>
      <b/>
      <i/>
      <sz val="11"/>
      <color indexed="10"/>
      <name val="Calibri"/>
      <family val="0"/>
    </font>
    <font>
      <b/>
      <i/>
      <sz val="11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i/>
      <sz val="12"/>
      <color theme="1"/>
      <name val="Arial CE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  <font>
      <b/>
      <sz val="10"/>
      <color rgb="FFFFC000"/>
      <name val="Arial"/>
      <family val="2"/>
    </font>
    <font>
      <sz val="12"/>
      <color theme="1"/>
      <name val="Calibri"/>
      <family val="2"/>
    </font>
    <font>
      <b/>
      <i/>
      <sz val="14"/>
      <color rgb="FF0070C0"/>
      <name val="Calibri"/>
      <family val="2"/>
    </font>
    <font>
      <b/>
      <i/>
      <sz val="16"/>
      <color rgb="FF0000FF"/>
      <name val="Calibri"/>
      <family val="2"/>
    </font>
    <font>
      <sz val="14"/>
      <color theme="9" tint="-0.4999699890613556"/>
      <name val="Calibri"/>
      <family val="2"/>
    </font>
    <font>
      <b/>
      <i/>
      <sz val="16"/>
      <color rgb="FFC00000"/>
      <name val="Arial"/>
      <family val="2"/>
    </font>
    <font>
      <b/>
      <sz val="14"/>
      <color rgb="FF0070C0"/>
      <name val="Arial"/>
      <family val="2"/>
    </font>
    <font>
      <b/>
      <i/>
      <sz val="12"/>
      <color rgb="FF0070C0"/>
      <name val="Arial"/>
      <family val="2"/>
    </font>
    <font>
      <b/>
      <sz val="22"/>
      <color rgb="FF0000FF"/>
      <name val="Arial"/>
      <family val="2"/>
    </font>
    <font>
      <sz val="20"/>
      <color rgb="FF0000FF"/>
      <name val="Calibri"/>
      <family val="2"/>
    </font>
    <font>
      <b/>
      <i/>
      <sz val="18"/>
      <color rgb="FF0000FF"/>
      <name val="Calibri"/>
      <family val="2"/>
    </font>
    <font>
      <b/>
      <i/>
      <sz val="18"/>
      <color rgb="FFFF0000"/>
      <name val="Calibri"/>
      <family val="2"/>
    </font>
    <font>
      <b/>
      <i/>
      <sz val="16"/>
      <color rgb="FF0070C0"/>
      <name val="Arial"/>
      <family val="2"/>
    </font>
    <font>
      <b/>
      <i/>
      <sz val="14"/>
      <color rgb="FF00B0F0"/>
      <name val="Calibri"/>
      <family val="2"/>
    </font>
    <font>
      <b/>
      <i/>
      <sz val="10"/>
      <color rgb="FF002060"/>
      <name val="Arial"/>
      <family val="2"/>
    </font>
    <font>
      <b/>
      <sz val="14"/>
      <color theme="1"/>
      <name val="Calibri"/>
      <family val="2"/>
    </font>
    <font>
      <b/>
      <sz val="14"/>
      <color theme="4" tint="-0.24997000396251678"/>
      <name val="Calibri"/>
      <family val="2"/>
    </font>
    <font>
      <i/>
      <sz val="11"/>
      <color theme="5" tint="-0.24997000396251678"/>
      <name val="Calibri"/>
      <family val="2"/>
    </font>
    <font>
      <b/>
      <i/>
      <sz val="11"/>
      <color theme="1"/>
      <name val="Arial CE"/>
      <family val="2"/>
    </font>
    <font>
      <b/>
      <i/>
      <sz val="10"/>
      <color rgb="FFFF0000"/>
      <name val="Arial"/>
      <family val="2"/>
    </font>
    <font>
      <b/>
      <sz val="15"/>
      <color rgb="FFC00000"/>
      <name val="Arial"/>
      <family val="2"/>
    </font>
    <font>
      <b/>
      <i/>
      <sz val="18"/>
      <color rgb="FFC00000"/>
      <name val="Arial"/>
      <family val="2"/>
    </font>
    <font>
      <i/>
      <sz val="10"/>
      <color rgb="FFFF0000"/>
      <name val="Calibri"/>
      <family val="2"/>
    </font>
    <font>
      <b/>
      <i/>
      <sz val="16"/>
      <color rgb="FF0033CC"/>
      <name val="Calibri"/>
      <family val="2"/>
    </font>
    <font>
      <b/>
      <i/>
      <sz val="10"/>
      <color rgb="FF0000FF"/>
      <name val="Arial"/>
      <family val="2"/>
    </font>
    <font>
      <b/>
      <i/>
      <sz val="16"/>
      <color rgb="FF00B050"/>
      <name val="Arial"/>
      <family val="2"/>
    </font>
    <font>
      <b/>
      <i/>
      <sz val="16"/>
      <color rgb="FFFF0000"/>
      <name val="Arial"/>
      <family val="2"/>
    </font>
    <font>
      <b/>
      <i/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8"/>
      <color theme="1"/>
      <name val="Arial"/>
      <family val="2"/>
    </font>
    <font>
      <b/>
      <i/>
      <sz val="22"/>
      <color rgb="FF0070C0"/>
      <name val="Arial"/>
      <family val="2"/>
    </font>
    <font>
      <b/>
      <sz val="14"/>
      <color rgb="FF7030A0"/>
      <name val="Calibri"/>
      <family val="2"/>
    </font>
    <font>
      <b/>
      <i/>
      <sz val="14"/>
      <color rgb="FF00B050"/>
      <name val="Calibri"/>
      <family val="2"/>
    </font>
    <font>
      <b/>
      <i/>
      <sz val="14"/>
      <color rgb="FFFF0000"/>
      <name val="Calibri"/>
      <family val="2"/>
    </font>
    <font>
      <b/>
      <sz val="14"/>
      <color rgb="FF0070C0"/>
      <name val="Calibri"/>
      <family val="2"/>
    </font>
    <font>
      <b/>
      <i/>
      <sz val="14"/>
      <color rgb="FF0000FF"/>
      <name val="Calibri"/>
      <family val="2"/>
    </font>
    <font>
      <b/>
      <i/>
      <sz val="12"/>
      <color rgb="FFFF0000"/>
      <name val="Arial"/>
      <family val="2"/>
    </font>
    <font>
      <i/>
      <sz val="12"/>
      <color theme="1"/>
      <name val="Calibri"/>
      <family val="2"/>
    </font>
    <font>
      <b/>
      <sz val="16"/>
      <color rgb="FFFF0000"/>
      <name val="Arial"/>
      <family val="2"/>
    </font>
    <font>
      <b/>
      <i/>
      <sz val="11"/>
      <color rgb="FFFF0000"/>
      <name val="Arial CE"/>
      <family val="2"/>
    </font>
    <font>
      <b/>
      <i/>
      <sz val="11"/>
      <color rgb="FF00B050"/>
      <name val="Arial CE"/>
      <family val="2"/>
    </font>
    <font>
      <b/>
      <i/>
      <sz val="11"/>
      <color rgb="FF00B0F0"/>
      <name val="Arial CE"/>
      <family val="2"/>
    </font>
    <font>
      <b/>
      <i/>
      <sz val="11"/>
      <color rgb="FFA27800"/>
      <name val="Arial CE"/>
      <family val="2"/>
    </font>
    <font>
      <b/>
      <i/>
      <sz val="11"/>
      <color rgb="FF0000FF"/>
      <name val="Arial CE"/>
      <family val="2"/>
    </font>
    <font>
      <b/>
      <i/>
      <sz val="22"/>
      <color rgb="FFFF0000"/>
      <name val="Calibri"/>
      <family val="2"/>
    </font>
    <font>
      <i/>
      <sz val="12"/>
      <color rgb="FFFF0000"/>
      <name val="Calibri"/>
      <family val="2"/>
    </font>
    <font>
      <i/>
      <sz val="12"/>
      <color rgb="FF0000FF"/>
      <name val="Calibri"/>
      <family val="2"/>
    </font>
    <font>
      <i/>
      <sz val="12"/>
      <color rgb="FF00B050"/>
      <name val="Calibri"/>
      <family val="2"/>
    </font>
    <font>
      <i/>
      <sz val="12"/>
      <color rgb="FF9900FF"/>
      <name val="Calibri"/>
      <family val="2"/>
    </font>
    <font>
      <b/>
      <i/>
      <sz val="11"/>
      <color rgb="FF9900FF"/>
      <name val="Arial CE"/>
      <family val="2"/>
    </font>
    <font>
      <i/>
      <sz val="12"/>
      <color rgb="FF00B0F0"/>
      <name val="Calibri"/>
      <family val="2"/>
    </font>
    <font>
      <i/>
      <sz val="12"/>
      <color rgb="FFA27800"/>
      <name val="Calibri"/>
      <family val="2"/>
    </font>
    <font>
      <b/>
      <i/>
      <sz val="20"/>
      <color rgb="FF002060"/>
      <name val="Calibri"/>
      <family val="2"/>
    </font>
    <font>
      <b/>
      <i/>
      <sz val="17"/>
      <color rgb="FF666699"/>
      <name val="Arial"/>
      <family val="2"/>
    </font>
    <font>
      <b/>
      <sz val="16"/>
      <color rgb="FFFF00FF"/>
      <name val="Calibri"/>
      <family val="2"/>
    </font>
    <font>
      <b/>
      <sz val="14"/>
      <color rgb="FFC00000"/>
      <name val="Calibri"/>
      <family val="2"/>
    </font>
    <font>
      <b/>
      <sz val="12"/>
      <color rgb="FFFF0000"/>
      <name val="Calibri"/>
      <family val="2"/>
    </font>
    <font>
      <b/>
      <sz val="12"/>
      <color rgb="FF0000FF"/>
      <name val="Calibri"/>
      <family val="2"/>
    </font>
    <font>
      <b/>
      <sz val="12"/>
      <color rgb="FF00B050"/>
      <name val="Calibri"/>
      <family val="2"/>
    </font>
    <font>
      <b/>
      <sz val="12"/>
      <color rgb="FF00B0F0"/>
      <name val="Calibri"/>
      <family val="2"/>
    </font>
    <font>
      <b/>
      <sz val="12"/>
      <color rgb="FFA27800"/>
      <name val="Calibri"/>
      <family val="2"/>
    </font>
    <font>
      <b/>
      <i/>
      <sz val="12"/>
      <color rgb="FFFF0000"/>
      <name val="Arial CE"/>
      <family val="2"/>
    </font>
    <font>
      <b/>
      <i/>
      <sz val="12"/>
      <color rgb="FF00B050"/>
      <name val="Arial CE"/>
      <family val="2"/>
    </font>
    <font>
      <b/>
      <i/>
      <sz val="12"/>
      <color rgb="FF00B0F0"/>
      <name val="Arial CE"/>
      <family val="2"/>
    </font>
    <font>
      <b/>
      <i/>
      <sz val="12"/>
      <color rgb="FFA27800"/>
      <name val="Arial CE"/>
      <family val="2"/>
    </font>
    <font>
      <b/>
      <i/>
      <sz val="12"/>
      <color rgb="FF0000FF"/>
      <name val="Arial CE"/>
      <family val="2"/>
    </font>
    <font>
      <b/>
      <i/>
      <sz val="12"/>
      <color rgb="FF7030A0"/>
      <name val="Arial CE"/>
      <family val="2"/>
    </font>
    <font>
      <b/>
      <i/>
      <sz val="9"/>
      <color rgb="FF0000FF"/>
      <name val="Cambria"/>
      <family val="1"/>
    </font>
    <font>
      <b/>
      <i/>
      <sz val="20"/>
      <color rgb="FFFF0000"/>
      <name val="Arial"/>
      <family val="2"/>
    </font>
    <font>
      <b/>
      <i/>
      <sz val="16"/>
      <color rgb="FF0000FF"/>
      <name val="Arial"/>
      <family val="2"/>
    </font>
    <font>
      <b/>
      <i/>
      <sz val="28"/>
      <color rgb="FF0000FF"/>
      <name val="Arial"/>
      <family val="2"/>
    </font>
    <font>
      <b/>
      <i/>
      <sz val="14"/>
      <color theme="1"/>
      <name val="Calibri"/>
      <family val="2"/>
    </font>
    <font>
      <b/>
      <i/>
      <u val="single"/>
      <sz val="16"/>
      <color theme="1"/>
      <name val="Calibri"/>
      <family val="2"/>
    </font>
    <font>
      <b/>
      <i/>
      <sz val="20"/>
      <color rgb="FFFF0000"/>
      <name val="Calibri"/>
      <family val="2"/>
    </font>
    <font>
      <b/>
      <i/>
      <sz val="18"/>
      <color rgb="FFFF0000"/>
      <name val="Arial"/>
      <family val="2"/>
    </font>
    <font>
      <b/>
      <i/>
      <sz val="17"/>
      <color rgb="FF008000"/>
      <name val="Arial"/>
      <family val="2"/>
    </font>
    <font>
      <b/>
      <i/>
      <sz val="10"/>
      <color theme="1"/>
      <name val="Calibri"/>
      <family val="2"/>
    </font>
    <font>
      <b/>
      <i/>
      <sz val="24"/>
      <color theme="5" tint="-0.24997000396251678"/>
      <name val="Calibri"/>
      <family val="2"/>
    </font>
    <font>
      <b/>
      <i/>
      <sz val="16"/>
      <color rgb="FF002060"/>
      <name val="Calibri"/>
      <family val="2"/>
    </font>
    <font>
      <b/>
      <i/>
      <sz val="19"/>
      <color rgb="FF0070C0"/>
      <name val="Calibri"/>
      <family val="2"/>
    </font>
    <font>
      <b/>
      <i/>
      <sz val="48"/>
      <color rgb="FF0000FF"/>
      <name val="Calibri"/>
      <family val="2"/>
    </font>
    <font>
      <b/>
      <i/>
      <sz val="16"/>
      <color rgb="FF008000"/>
      <name val="Arial"/>
      <family val="2"/>
    </font>
    <font>
      <b/>
      <i/>
      <sz val="20"/>
      <color rgb="FF0070C0"/>
      <name val="Arial"/>
      <family val="2"/>
    </font>
    <font>
      <b/>
      <i/>
      <sz val="12"/>
      <color rgb="FFC00000"/>
      <name val="Calibri"/>
      <family val="2"/>
    </font>
    <font>
      <b/>
      <i/>
      <sz val="12"/>
      <color theme="1"/>
      <name val="Calibri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EFE7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DBB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AB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2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/>
        <bgColor indexed="64"/>
      </patternFill>
    </fill>
  </fills>
  <borders count="2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medium">
        <color indexed="8"/>
      </left>
      <right style="medium"/>
      <top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medium"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/>
      <right style="thin">
        <color indexed="8"/>
      </right>
      <top style="thin"/>
      <bottom/>
    </border>
    <border>
      <left style="thin"/>
      <right/>
      <top/>
      <bottom/>
    </border>
    <border>
      <left/>
      <right style="medium"/>
      <top style="medium"/>
      <bottom style="medium">
        <color indexed="8"/>
      </bottom>
    </border>
    <border>
      <left style="medium"/>
      <right/>
      <top/>
      <bottom style="medium"/>
    </border>
    <border>
      <left/>
      <right style="medium"/>
      <top style="medium">
        <color indexed="8"/>
      </top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 style="thin"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 style="hair"/>
      <right style="hair"/>
      <top style="hair"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 style="hair"/>
      <top style="medium">
        <color indexed="8"/>
      </top>
      <bottom style="medium"/>
    </border>
    <border>
      <left style="hair"/>
      <right style="medium"/>
      <top style="medium">
        <color indexed="8"/>
      </top>
      <bottom style="medium"/>
    </border>
    <border>
      <left style="hair"/>
      <right/>
      <top style="medium">
        <color indexed="8"/>
      </top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ck"/>
      <bottom style="thin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medium"/>
      <bottom style="medium"/>
    </border>
    <border>
      <left style="medium"/>
      <right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medium"/>
      <right style="hair"/>
      <top style="medium"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thin"/>
      <right/>
      <top style="medium"/>
      <bottom/>
    </border>
    <border>
      <left/>
      <right/>
      <top style="medium"/>
      <bottom style="thin">
        <color indexed="8"/>
      </bottom>
    </border>
    <border>
      <left/>
      <right style="hair"/>
      <top/>
      <bottom style="thick"/>
    </border>
    <border>
      <left/>
      <right/>
      <top style="thick"/>
      <bottom/>
    </border>
    <border>
      <left style="medium"/>
      <right/>
      <top style="thin"/>
      <bottom style="thin"/>
    </border>
    <border>
      <left/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 style="thick"/>
    </border>
    <border>
      <left/>
      <right style="thin"/>
      <top/>
      <bottom style="thick"/>
    </border>
    <border>
      <left style="thin"/>
      <right style="medium"/>
      <top/>
      <bottom style="thick"/>
    </border>
    <border>
      <left style="thin"/>
      <right style="medium"/>
      <top/>
      <bottom style="thin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thin"/>
      <top style="hair">
        <color indexed="8"/>
      </top>
      <bottom style="medium"/>
    </border>
    <border>
      <left/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/>
      <bottom style="medium">
        <color indexed="8"/>
      </bottom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hair"/>
      <right style="medium"/>
      <top style="thick"/>
      <bottom/>
    </border>
    <border>
      <left style="hair"/>
      <right style="thick"/>
      <top/>
      <bottom/>
    </border>
    <border>
      <left style="hair"/>
      <right style="medium"/>
      <top/>
      <bottom style="medium"/>
    </border>
    <border>
      <left/>
      <right style="hair"/>
      <top/>
      <bottom style="medium"/>
    </border>
    <border>
      <left style="hair"/>
      <right style="thick"/>
      <top/>
      <bottom style="medium"/>
    </border>
    <border>
      <left style="hair"/>
      <right style="medium"/>
      <top/>
      <bottom/>
    </border>
    <border>
      <left style="hair"/>
      <right style="medium"/>
      <top/>
      <bottom style="thick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 style="medium"/>
      <top/>
      <bottom style="thin">
        <color indexed="8"/>
      </bottom>
    </border>
    <border>
      <left style="thin"/>
      <right/>
      <top/>
      <bottom style="medium"/>
    </border>
    <border>
      <left style="medium"/>
      <right/>
      <top style="thin">
        <color indexed="8"/>
      </top>
      <bottom/>
    </border>
    <border>
      <left style="medium"/>
      <right/>
      <top/>
      <bottom style="thin">
        <color indexed="8"/>
      </bottom>
    </border>
    <border>
      <left/>
      <right style="medium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/>
      <right style="medium"/>
      <top style="medium"/>
      <bottom style="thin"/>
    </border>
    <border>
      <left/>
      <right style="thin">
        <color indexed="8"/>
      </right>
      <top style="medium"/>
      <bottom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thin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 style="thin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thick"/>
      <top style="medium"/>
      <bottom style="thick"/>
    </border>
    <border>
      <left style="medium"/>
      <right/>
      <top style="thin"/>
      <bottom/>
    </border>
    <border>
      <left style="medium"/>
      <right/>
      <top style="thick"/>
      <bottom/>
    </border>
    <border>
      <left/>
      <right style="thick"/>
      <top style="thick"/>
      <bottom/>
    </border>
    <border>
      <left style="medium"/>
      <right/>
      <top/>
      <bottom style="thin"/>
    </border>
    <border>
      <left/>
      <right style="thick"/>
      <top/>
      <bottom style="thin"/>
    </border>
    <border>
      <left/>
      <right style="medium"/>
      <top style="thick"/>
      <bottom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9" fillId="2" borderId="0" applyNumberFormat="0" applyBorder="0" applyAlignment="0" applyProtection="0"/>
    <xf numFmtId="0" fontId="209" fillId="3" borderId="0" applyNumberFormat="0" applyBorder="0" applyAlignment="0" applyProtection="0"/>
    <xf numFmtId="0" fontId="209" fillId="4" borderId="0" applyNumberFormat="0" applyBorder="0" applyAlignment="0" applyProtection="0"/>
    <xf numFmtId="0" fontId="209" fillId="5" borderId="0" applyNumberFormat="0" applyBorder="0" applyAlignment="0" applyProtection="0"/>
    <xf numFmtId="0" fontId="209" fillId="6" borderId="0" applyNumberFormat="0" applyBorder="0" applyAlignment="0" applyProtection="0"/>
    <xf numFmtId="0" fontId="209" fillId="7" borderId="0" applyNumberFormat="0" applyBorder="0" applyAlignment="0" applyProtection="0"/>
    <xf numFmtId="0" fontId="209" fillId="8" borderId="0" applyNumberFormat="0" applyBorder="0" applyAlignment="0" applyProtection="0"/>
    <xf numFmtId="0" fontId="209" fillId="9" borderId="0" applyNumberFormat="0" applyBorder="0" applyAlignment="0" applyProtection="0"/>
    <xf numFmtId="0" fontId="209" fillId="10" borderId="0" applyNumberFormat="0" applyBorder="0" applyAlignment="0" applyProtection="0"/>
    <xf numFmtId="0" fontId="209" fillId="11" borderId="0" applyNumberFormat="0" applyBorder="0" applyAlignment="0" applyProtection="0"/>
    <xf numFmtId="0" fontId="209" fillId="12" borderId="0" applyNumberFormat="0" applyBorder="0" applyAlignment="0" applyProtection="0"/>
    <xf numFmtId="0" fontId="209" fillId="13" borderId="0" applyNumberFormat="0" applyBorder="0" applyAlignment="0" applyProtection="0"/>
    <xf numFmtId="0" fontId="210" fillId="14" borderId="0" applyNumberFormat="0" applyBorder="0" applyAlignment="0" applyProtection="0"/>
    <xf numFmtId="0" fontId="210" fillId="15" borderId="0" applyNumberFormat="0" applyBorder="0" applyAlignment="0" applyProtection="0"/>
    <xf numFmtId="0" fontId="210" fillId="16" borderId="0" applyNumberFormat="0" applyBorder="0" applyAlignment="0" applyProtection="0"/>
    <xf numFmtId="0" fontId="210" fillId="17" borderId="0" applyNumberFormat="0" applyBorder="0" applyAlignment="0" applyProtection="0"/>
    <xf numFmtId="0" fontId="210" fillId="18" borderId="0" applyNumberFormat="0" applyBorder="0" applyAlignment="0" applyProtection="0"/>
    <xf numFmtId="0" fontId="21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1" fillId="20" borderId="0" applyNumberFormat="0" applyBorder="0" applyAlignment="0" applyProtection="0"/>
    <xf numFmtId="0" fontId="21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3" fillId="0" borderId="2" applyNumberFormat="0" applyFill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5" fillId="0" borderId="0" applyNumberFormat="0" applyFill="0" applyBorder="0" applyAlignment="0" applyProtection="0"/>
    <xf numFmtId="0" fontId="216" fillId="22" borderId="0" applyNumberFormat="0" applyBorder="0" applyAlignment="0" applyProtection="0"/>
    <xf numFmtId="0" fontId="43" fillId="0" borderId="0">
      <alignment/>
      <protection/>
    </xf>
    <xf numFmtId="0" fontId="209" fillId="0" borderId="0">
      <alignment/>
      <protection/>
    </xf>
    <xf numFmtId="0" fontId="0" fillId="0" borderId="0">
      <alignment/>
      <protection/>
    </xf>
    <xf numFmtId="0" fontId="209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17" fillId="0" borderId="6" applyNumberFormat="0" applyFill="0" applyAlignment="0" applyProtection="0"/>
    <xf numFmtId="0" fontId="218" fillId="0" borderId="7" applyNumberFormat="0" applyFill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1" fillId="24" borderId="8" applyNumberFormat="0" applyAlignment="0" applyProtection="0"/>
    <xf numFmtId="0" fontId="222" fillId="25" borderId="8" applyNumberFormat="0" applyAlignment="0" applyProtection="0"/>
    <xf numFmtId="0" fontId="223" fillId="25" borderId="9" applyNumberFormat="0" applyAlignment="0" applyProtection="0"/>
    <xf numFmtId="0" fontId="224" fillId="0" borderId="0" applyNumberFormat="0" applyFill="0" applyBorder="0" applyAlignment="0" applyProtection="0"/>
    <xf numFmtId="0" fontId="225" fillId="26" borderId="0" applyNumberFormat="0" applyBorder="0" applyAlignment="0" applyProtection="0"/>
    <xf numFmtId="0" fontId="210" fillId="27" borderId="0" applyNumberFormat="0" applyBorder="0" applyAlignment="0" applyProtection="0"/>
    <xf numFmtId="0" fontId="210" fillId="28" borderId="0" applyNumberFormat="0" applyBorder="0" applyAlignment="0" applyProtection="0"/>
    <xf numFmtId="0" fontId="210" fillId="29" borderId="0" applyNumberFormat="0" applyBorder="0" applyAlignment="0" applyProtection="0"/>
    <xf numFmtId="0" fontId="210" fillId="30" borderId="0" applyNumberFormat="0" applyBorder="0" applyAlignment="0" applyProtection="0"/>
    <xf numFmtId="0" fontId="210" fillId="31" borderId="0" applyNumberFormat="0" applyBorder="0" applyAlignment="0" applyProtection="0"/>
    <xf numFmtId="0" fontId="210" fillId="32" borderId="0" applyNumberFormat="0" applyBorder="0" applyAlignment="0" applyProtection="0"/>
  </cellStyleXfs>
  <cellXfs count="80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49" fontId="10" fillId="35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23" fillId="0" borderId="16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49" fontId="14" fillId="0" borderId="11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23" fillId="0" borderId="14" xfId="0" applyNumberFormat="1" applyFont="1" applyFill="1" applyBorder="1" applyAlignment="1">
      <alignment horizontal="right"/>
    </xf>
    <xf numFmtId="49" fontId="13" fillId="0" borderId="12" xfId="0" applyNumberFormat="1" applyFont="1" applyFill="1" applyBorder="1" applyAlignment="1">
      <alignment/>
    </xf>
    <xf numFmtId="49" fontId="23" fillId="0" borderId="12" xfId="0" applyNumberFormat="1" applyFont="1" applyFill="1" applyBorder="1" applyAlignment="1">
      <alignment/>
    </xf>
    <xf numFmtId="49" fontId="25" fillId="0" borderId="11" xfId="0" applyNumberFormat="1" applyFont="1" applyFill="1" applyBorder="1" applyAlignment="1" applyProtection="1">
      <alignment/>
      <protection locked="0"/>
    </xf>
    <xf numFmtId="0" fontId="2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49" fontId="29" fillId="37" borderId="17" xfId="0" applyNumberFormat="1" applyFont="1" applyFill="1" applyBorder="1" applyAlignment="1">
      <alignment horizontal="left"/>
    </xf>
    <xf numFmtId="0" fontId="6" fillId="38" borderId="17" xfId="0" applyFont="1" applyFill="1" applyBorder="1" applyAlignment="1">
      <alignment horizontal="center"/>
    </xf>
    <xf numFmtId="0" fontId="16" fillId="37" borderId="17" xfId="0" applyFont="1" applyFill="1" applyBorder="1" applyAlignment="1">
      <alignment horizontal="center"/>
    </xf>
    <xf numFmtId="0" fontId="33" fillId="39" borderId="12" xfId="0" applyNumberFormat="1" applyFont="1" applyFill="1" applyBorder="1" applyAlignment="1">
      <alignment horizontal="center"/>
    </xf>
    <xf numFmtId="49" fontId="9" fillId="39" borderId="12" xfId="0" applyNumberFormat="1" applyFont="1" applyFill="1" applyBorder="1" applyAlignment="1">
      <alignment/>
    </xf>
    <xf numFmtId="0" fontId="0" fillId="39" borderId="18" xfId="0" applyFont="1" applyFill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40" borderId="0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49" fontId="26" fillId="0" borderId="11" xfId="0" applyNumberFormat="1" applyFont="1" applyBorder="1" applyAlignment="1">
      <alignment horizontal="right"/>
    </xf>
    <xf numFmtId="1" fontId="18" fillId="42" borderId="1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26" fillId="39" borderId="12" xfId="0" applyNumberFormat="1" applyFont="1" applyFill="1" applyBorder="1" applyAlignment="1">
      <alignment horizontal="center"/>
    </xf>
    <xf numFmtId="0" fontId="0" fillId="43" borderId="0" xfId="0" applyFont="1" applyFill="1" applyBorder="1" applyAlignment="1">
      <alignment/>
    </xf>
    <xf numFmtId="49" fontId="2" fillId="43" borderId="0" xfId="0" applyNumberFormat="1" applyFont="1" applyFill="1" applyBorder="1" applyAlignment="1">
      <alignment horizontal="center"/>
    </xf>
    <xf numFmtId="49" fontId="0" fillId="43" borderId="0" xfId="0" applyNumberFormat="1" applyFont="1" applyFill="1" applyBorder="1" applyAlignment="1">
      <alignment/>
    </xf>
    <xf numFmtId="0" fontId="0" fillId="43" borderId="0" xfId="0" applyFont="1" applyFill="1" applyBorder="1" applyAlignment="1">
      <alignment horizontal="center"/>
    </xf>
    <xf numFmtId="0" fontId="0" fillId="44" borderId="0" xfId="0" applyFont="1" applyFill="1" applyBorder="1" applyAlignment="1">
      <alignment horizontal="center"/>
    </xf>
    <xf numFmtId="0" fontId="0" fillId="44" borderId="0" xfId="0" applyFont="1" applyFill="1" applyBorder="1" applyAlignment="1">
      <alignment/>
    </xf>
    <xf numFmtId="49" fontId="3" fillId="44" borderId="0" xfId="0" applyNumberFormat="1" applyFont="1" applyFill="1" applyBorder="1" applyAlignment="1">
      <alignment horizontal="center"/>
    </xf>
    <xf numFmtId="49" fontId="0" fillId="44" borderId="0" xfId="0" applyNumberFormat="1" applyFont="1" applyFill="1" applyBorder="1" applyAlignment="1">
      <alignment/>
    </xf>
    <xf numFmtId="49" fontId="5" fillId="38" borderId="20" xfId="0" applyNumberFormat="1" applyFont="1" applyFill="1" applyBorder="1" applyAlignment="1">
      <alignment horizontal="center"/>
    </xf>
    <xf numFmtId="0" fontId="6" fillId="38" borderId="21" xfId="0" applyFont="1" applyFill="1" applyBorder="1" applyAlignment="1">
      <alignment horizontal="center"/>
    </xf>
    <xf numFmtId="0" fontId="227" fillId="0" borderId="0" xfId="0" applyFont="1" applyBorder="1" applyAlignment="1">
      <alignment horizontal="center"/>
    </xf>
    <xf numFmtId="0" fontId="228" fillId="0" borderId="0" xfId="0" applyFont="1" applyBorder="1" applyAlignment="1">
      <alignment horizontal="center"/>
    </xf>
    <xf numFmtId="0" fontId="229" fillId="0" borderId="0" xfId="0" applyFont="1" applyBorder="1" applyAlignment="1">
      <alignment horizontal="center"/>
    </xf>
    <xf numFmtId="0" fontId="230" fillId="0" borderId="0" xfId="0" applyFont="1" applyBorder="1" applyAlignment="1">
      <alignment horizontal="center"/>
    </xf>
    <xf numFmtId="0" fontId="231" fillId="0" borderId="0" xfId="0" applyFont="1" applyBorder="1" applyAlignment="1">
      <alignment horizontal="center"/>
    </xf>
    <xf numFmtId="0" fontId="232" fillId="0" borderId="0" xfId="0" applyFont="1" applyBorder="1" applyAlignment="1">
      <alignment horizontal="center"/>
    </xf>
    <xf numFmtId="0" fontId="43" fillId="0" borderId="0" xfId="44" applyFont="1">
      <alignment/>
      <protection/>
    </xf>
    <xf numFmtId="164" fontId="43" fillId="0" borderId="0" xfId="44" applyNumberFormat="1" applyFont="1" applyFill="1" applyBorder="1" applyAlignment="1">
      <alignment horizontal="center" vertical="center"/>
      <protection/>
    </xf>
    <xf numFmtId="0" fontId="43" fillId="0" borderId="0" xfId="44" applyFont="1" applyAlignment="1">
      <alignment horizontal="center"/>
      <protection/>
    </xf>
    <xf numFmtId="0" fontId="0" fillId="0" borderId="22" xfId="0" applyFont="1" applyBorder="1" applyAlignment="1">
      <alignment/>
    </xf>
    <xf numFmtId="0" fontId="129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33" fillId="45" borderId="25" xfId="45" applyFont="1" applyFill="1" applyBorder="1" applyAlignment="1">
      <alignment horizontal="center"/>
      <protection/>
    </xf>
    <xf numFmtId="0" fontId="233" fillId="45" borderId="26" xfId="45" applyFont="1" applyFill="1" applyBorder="1" applyAlignment="1">
      <alignment horizontal="center"/>
      <protection/>
    </xf>
    <xf numFmtId="0" fontId="233" fillId="45" borderId="27" xfId="45" applyFont="1" applyFill="1" applyBorder="1" applyAlignment="1">
      <alignment horizontal="center"/>
      <protection/>
    </xf>
    <xf numFmtId="0" fontId="233" fillId="45" borderId="28" xfId="45" applyFont="1" applyFill="1" applyBorder="1" applyAlignment="1">
      <alignment horizontal="center"/>
      <protection/>
    </xf>
    <xf numFmtId="0" fontId="233" fillId="45" borderId="29" xfId="45" applyFont="1" applyFill="1" applyBorder="1" applyAlignment="1">
      <alignment horizontal="center"/>
      <protection/>
    </xf>
    <xf numFmtId="0" fontId="233" fillId="45" borderId="30" xfId="45" applyFont="1" applyFill="1" applyBorder="1" applyAlignment="1">
      <alignment horizontal="center"/>
      <protection/>
    </xf>
    <xf numFmtId="0" fontId="234" fillId="4" borderId="31" xfId="45" applyFont="1" applyFill="1" applyBorder="1" applyAlignment="1">
      <alignment horizontal="center"/>
      <protection/>
    </xf>
    <xf numFmtId="0" fontId="234" fillId="4" borderId="32" xfId="45" applyFont="1" applyFill="1" applyBorder="1" applyAlignment="1">
      <alignment horizontal="center"/>
      <protection/>
    </xf>
    <xf numFmtId="0" fontId="234" fillId="4" borderId="33" xfId="45" applyFont="1" applyFill="1" applyBorder="1" applyAlignment="1">
      <alignment horizontal="center"/>
      <protection/>
    </xf>
    <xf numFmtId="0" fontId="235" fillId="4" borderId="34" xfId="45" applyFont="1" applyFill="1" applyBorder="1" applyAlignment="1">
      <alignment horizontal="center"/>
      <protection/>
    </xf>
    <xf numFmtId="0" fontId="236" fillId="4" borderId="35" xfId="45" applyFont="1" applyFill="1" applyBorder="1" applyAlignment="1">
      <alignment horizontal="center"/>
      <protection/>
    </xf>
    <xf numFmtId="0" fontId="236" fillId="4" borderId="36" xfId="45" applyFont="1" applyFill="1" applyBorder="1" applyAlignment="1">
      <alignment horizontal="center"/>
      <protection/>
    </xf>
    <xf numFmtId="0" fontId="43" fillId="46" borderId="37" xfId="44" applyFont="1" applyFill="1" applyBorder="1" applyAlignment="1">
      <alignment horizontal="center"/>
      <protection/>
    </xf>
    <xf numFmtId="0" fontId="43" fillId="46" borderId="38" xfId="44" applyFont="1" applyFill="1" applyBorder="1" applyAlignment="1">
      <alignment horizontal="center"/>
      <protection/>
    </xf>
    <xf numFmtId="0" fontId="43" fillId="46" borderId="39" xfId="44" applyFont="1" applyFill="1" applyBorder="1" applyAlignment="1">
      <alignment horizontal="center"/>
      <protection/>
    </xf>
    <xf numFmtId="0" fontId="134" fillId="0" borderId="0" xfId="0" applyFont="1" applyAlignment="1">
      <alignment/>
    </xf>
    <xf numFmtId="0" fontId="237" fillId="6" borderId="4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6" fillId="47" borderId="41" xfId="0" applyFont="1" applyFill="1" applyBorder="1" applyAlignment="1">
      <alignment horizontal="center"/>
    </xf>
    <xf numFmtId="0" fontId="46" fillId="47" borderId="42" xfId="0" applyFont="1" applyFill="1" applyBorder="1" applyAlignment="1">
      <alignment horizontal="center"/>
    </xf>
    <xf numFmtId="0" fontId="46" fillId="47" borderId="43" xfId="0" applyFont="1" applyFill="1" applyBorder="1" applyAlignment="1">
      <alignment horizontal="center"/>
    </xf>
    <xf numFmtId="20" fontId="36" fillId="47" borderId="44" xfId="0" applyNumberFormat="1" applyFont="1" applyFill="1" applyBorder="1" applyAlignment="1">
      <alignment horizontal="center"/>
    </xf>
    <xf numFmtId="20" fontId="36" fillId="47" borderId="45" xfId="0" applyNumberFormat="1" applyFont="1" applyFill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6" fillId="0" borderId="46" xfId="0" applyFont="1" applyBorder="1" applyAlignment="1">
      <alignment horizontal="center"/>
    </xf>
    <xf numFmtId="49" fontId="6" fillId="33" borderId="0" xfId="0" applyNumberFormat="1" applyFont="1" applyFill="1" applyBorder="1" applyAlignment="1">
      <alignment/>
    </xf>
    <xf numFmtId="49" fontId="238" fillId="33" borderId="0" xfId="0" applyNumberFormat="1" applyFont="1" applyFill="1" applyBorder="1" applyAlignment="1">
      <alignment horizontal="center"/>
    </xf>
    <xf numFmtId="49" fontId="7" fillId="38" borderId="47" xfId="0" applyNumberFormat="1" applyFont="1" applyFill="1" applyBorder="1" applyAlignment="1">
      <alignment horizontal="center"/>
    </xf>
    <xf numFmtId="49" fontId="7" fillId="38" borderId="48" xfId="0" applyNumberFormat="1" applyFont="1" applyFill="1" applyBorder="1" applyAlignment="1">
      <alignment horizontal="center"/>
    </xf>
    <xf numFmtId="49" fontId="7" fillId="38" borderId="49" xfId="0" applyNumberFormat="1" applyFont="1" applyFill="1" applyBorder="1" applyAlignment="1">
      <alignment horizontal="center"/>
    </xf>
    <xf numFmtId="49" fontId="239" fillId="48" borderId="50" xfId="0" applyNumberFormat="1" applyFont="1" applyFill="1" applyBorder="1" applyAlignment="1">
      <alignment horizontal="center"/>
    </xf>
    <xf numFmtId="49" fontId="239" fillId="48" borderId="0" xfId="0" applyNumberFormat="1" applyFont="1" applyFill="1" applyBorder="1" applyAlignment="1">
      <alignment horizontal="center"/>
    </xf>
    <xf numFmtId="49" fontId="239" fillId="48" borderId="22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51" xfId="0" applyFont="1" applyFill="1" applyBorder="1" applyAlignment="1">
      <alignment horizontal="center"/>
    </xf>
    <xf numFmtId="0" fontId="240" fillId="34" borderId="0" xfId="0" applyFont="1" applyFill="1" applyBorder="1" applyAlignment="1">
      <alignment horizontal="center"/>
    </xf>
    <xf numFmtId="0" fontId="0" fillId="49" borderId="0" xfId="0" applyFont="1" applyFill="1" applyAlignment="1">
      <alignment/>
    </xf>
    <xf numFmtId="0" fontId="241" fillId="0" borderId="0" xfId="0" applyFont="1" applyAlignment="1">
      <alignment/>
    </xf>
    <xf numFmtId="0" fontId="43" fillId="49" borderId="0" xfId="44" applyFont="1" applyFill="1">
      <alignment/>
      <protection/>
    </xf>
    <xf numFmtId="0" fontId="43" fillId="49" borderId="0" xfId="44" applyNumberFormat="1" applyFont="1" applyFill="1" applyAlignment="1">
      <alignment horizontal="right"/>
      <protection/>
    </xf>
    <xf numFmtId="1" fontId="242" fillId="7" borderId="52" xfId="0" applyNumberFormat="1" applyFont="1" applyFill="1" applyBorder="1" applyAlignment="1">
      <alignment horizontal="center"/>
    </xf>
    <xf numFmtId="0" fontId="6" fillId="46" borderId="53" xfId="0" applyFont="1" applyFill="1" applyBorder="1" applyAlignment="1">
      <alignment horizontal="right" vertical="center"/>
    </xf>
    <xf numFmtId="1" fontId="243" fillId="50" borderId="54" xfId="0" applyNumberFormat="1" applyFont="1" applyFill="1" applyBorder="1" applyAlignment="1">
      <alignment horizontal="center" vertical="center"/>
    </xf>
    <xf numFmtId="0" fontId="52" fillId="46" borderId="55" xfId="44" applyFont="1" applyFill="1" applyBorder="1" applyAlignment="1">
      <alignment horizontal="center"/>
      <protection/>
    </xf>
    <xf numFmtId="0" fontId="53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44" fillId="0" borderId="0" xfId="0" applyFont="1" applyAlignment="1">
      <alignment horizontal="center"/>
    </xf>
    <xf numFmtId="0" fontId="245" fillId="0" borderId="0" xfId="0" applyFont="1" applyAlignment="1">
      <alignment horizontal="center"/>
    </xf>
    <xf numFmtId="0" fontId="245" fillId="0" borderId="18" xfId="0" applyFont="1" applyBorder="1" applyAlignment="1">
      <alignment horizontal="center"/>
    </xf>
    <xf numFmtId="0" fontId="53" fillId="0" borderId="56" xfId="0" applyFont="1" applyBorder="1" applyAlignment="1">
      <alignment horizontal="center"/>
    </xf>
    <xf numFmtId="0" fontId="245" fillId="0" borderId="57" xfId="0" applyFont="1" applyBorder="1" applyAlignment="1">
      <alignment horizontal="center"/>
    </xf>
    <xf numFmtId="0" fontId="245" fillId="0" borderId="58" xfId="0" applyFont="1" applyBorder="1" applyAlignment="1">
      <alignment horizontal="center"/>
    </xf>
    <xf numFmtId="2" fontId="246" fillId="43" borderId="51" xfId="0" applyNumberFormat="1" applyFont="1" applyFill="1" applyBorder="1" applyAlignment="1">
      <alignment horizontal="center"/>
    </xf>
    <xf numFmtId="0" fontId="246" fillId="43" borderId="51" xfId="0" applyNumberFormat="1" applyFont="1" applyFill="1" applyBorder="1" applyAlignment="1">
      <alignment horizontal="center"/>
    </xf>
    <xf numFmtId="2" fontId="246" fillId="43" borderId="59" xfId="0" applyNumberFormat="1" applyFont="1" applyFill="1" applyBorder="1" applyAlignment="1">
      <alignment horizontal="center"/>
    </xf>
    <xf numFmtId="0" fontId="247" fillId="0" borderId="60" xfId="0" applyFont="1" applyBorder="1" applyAlignment="1">
      <alignment horizontal="center"/>
    </xf>
    <xf numFmtId="49" fontId="248" fillId="0" borderId="61" xfId="0" applyNumberFormat="1" applyFont="1" applyBorder="1" applyAlignment="1">
      <alignment/>
    </xf>
    <xf numFmtId="49" fontId="248" fillId="0" borderId="62" xfId="0" applyNumberFormat="1" applyFont="1" applyBorder="1" applyAlignment="1">
      <alignment/>
    </xf>
    <xf numFmtId="49" fontId="248" fillId="0" borderId="63" xfId="0" applyNumberFormat="1" applyFont="1" applyBorder="1" applyAlignment="1">
      <alignment/>
    </xf>
    <xf numFmtId="49" fontId="143" fillId="0" borderId="64" xfId="0" applyNumberFormat="1" applyFont="1" applyBorder="1" applyAlignment="1">
      <alignment horizontal="center"/>
    </xf>
    <xf numFmtId="49" fontId="143" fillId="0" borderId="65" xfId="0" applyNumberFormat="1" applyFont="1" applyBorder="1" applyAlignment="1">
      <alignment horizontal="center"/>
    </xf>
    <xf numFmtId="0" fontId="144" fillId="0" borderId="0" xfId="0" applyFont="1" applyAlignment="1">
      <alignment/>
    </xf>
    <xf numFmtId="0" fontId="0" fillId="0" borderId="51" xfId="0" applyFont="1" applyBorder="1" applyAlignment="1">
      <alignment/>
    </xf>
    <xf numFmtId="49" fontId="0" fillId="0" borderId="66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67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49" fontId="249" fillId="0" borderId="68" xfId="0" applyNumberFormat="1" applyFont="1" applyBorder="1" applyAlignment="1">
      <alignment horizontal="center"/>
    </xf>
    <xf numFmtId="49" fontId="249" fillId="0" borderId="57" xfId="0" applyNumberFormat="1" applyFont="1" applyBorder="1" applyAlignment="1">
      <alignment horizontal="center"/>
    </xf>
    <xf numFmtId="49" fontId="249" fillId="0" borderId="58" xfId="0" applyNumberFormat="1" applyFont="1" applyBorder="1" applyAlignment="1">
      <alignment horizontal="center"/>
    </xf>
    <xf numFmtId="0" fontId="22" fillId="43" borderId="69" xfId="0" applyFont="1" applyFill="1" applyBorder="1" applyAlignment="1">
      <alignment horizontal="center" vertical="center"/>
    </xf>
    <xf numFmtId="0" fontId="22" fillId="43" borderId="70" xfId="0" applyFont="1" applyFill="1" applyBorder="1" applyAlignment="1">
      <alignment horizontal="center" vertical="center"/>
    </xf>
    <xf numFmtId="0" fontId="22" fillId="43" borderId="71" xfId="0" applyFont="1" applyFill="1" applyBorder="1" applyAlignment="1">
      <alignment horizontal="center" vertical="center"/>
    </xf>
    <xf numFmtId="0" fontId="22" fillId="43" borderId="72" xfId="0" applyFont="1" applyFill="1" applyBorder="1" applyAlignment="1">
      <alignment horizontal="center" vertical="center"/>
    </xf>
    <xf numFmtId="0" fontId="22" fillId="43" borderId="73" xfId="0" applyFont="1" applyFill="1" applyBorder="1" applyAlignment="1">
      <alignment horizontal="center" vertical="center"/>
    </xf>
    <xf numFmtId="0" fontId="244" fillId="0" borderId="0" xfId="0" applyFont="1" applyAlignment="1">
      <alignment horizontal="center"/>
    </xf>
    <xf numFmtId="0" fontId="6" fillId="46" borderId="74" xfId="0" applyFont="1" applyFill="1" applyBorder="1" applyAlignment="1">
      <alignment horizontal="right" vertical="center"/>
    </xf>
    <xf numFmtId="1" fontId="243" fillId="50" borderId="75" xfId="0" applyNumberFormat="1" applyFont="1" applyFill="1" applyBorder="1" applyAlignment="1">
      <alignment horizontal="center" vertical="center"/>
    </xf>
    <xf numFmtId="1" fontId="243" fillId="50" borderId="76" xfId="0" applyNumberFormat="1" applyFont="1" applyFill="1" applyBorder="1" applyAlignment="1">
      <alignment horizontal="center" vertical="center"/>
    </xf>
    <xf numFmtId="0" fontId="144" fillId="0" borderId="0" xfId="0" applyFont="1" applyBorder="1" applyAlignment="1">
      <alignment/>
    </xf>
    <xf numFmtId="49" fontId="144" fillId="0" borderId="0" xfId="0" applyNumberFormat="1" applyFont="1" applyBorder="1" applyAlignment="1">
      <alignment/>
    </xf>
    <xf numFmtId="0" fontId="144" fillId="0" borderId="0" xfId="0" applyFont="1" applyBorder="1" applyAlignment="1">
      <alignment horizontal="center"/>
    </xf>
    <xf numFmtId="0" fontId="144" fillId="0" borderId="77" xfId="0" applyFont="1" applyBorder="1" applyAlignment="1">
      <alignment/>
    </xf>
    <xf numFmtId="0" fontId="144" fillId="0" borderId="77" xfId="0" applyFont="1" applyBorder="1" applyAlignment="1">
      <alignment horizontal="center"/>
    </xf>
    <xf numFmtId="49" fontId="144" fillId="0" borderId="78" xfId="0" applyNumberFormat="1" applyFont="1" applyBorder="1" applyAlignment="1">
      <alignment/>
    </xf>
    <xf numFmtId="0" fontId="144" fillId="0" borderId="79" xfId="0" applyFont="1" applyBorder="1" applyAlignment="1">
      <alignment/>
    </xf>
    <xf numFmtId="0" fontId="46" fillId="45" borderId="42" xfId="0" applyFont="1" applyFill="1" applyBorder="1" applyAlignment="1">
      <alignment horizontal="center"/>
    </xf>
    <xf numFmtId="0" fontId="46" fillId="45" borderId="46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250" fillId="37" borderId="12" xfId="0" applyNumberFormat="1" applyFont="1" applyFill="1" applyBorder="1" applyAlignment="1">
      <alignment horizontal="center"/>
    </xf>
    <xf numFmtId="0" fontId="250" fillId="51" borderId="12" xfId="0" applyNumberFormat="1" applyFont="1" applyFill="1" applyBorder="1" applyAlignment="1">
      <alignment horizontal="center"/>
    </xf>
    <xf numFmtId="0" fontId="250" fillId="52" borderId="12" xfId="0" applyNumberFormat="1" applyFont="1" applyFill="1" applyBorder="1" applyAlignment="1">
      <alignment horizontal="center"/>
    </xf>
    <xf numFmtId="0" fontId="250" fillId="53" borderId="12" xfId="0" applyNumberFormat="1" applyFont="1" applyFill="1" applyBorder="1" applyAlignment="1">
      <alignment horizontal="center"/>
    </xf>
    <xf numFmtId="0" fontId="250" fillId="53" borderId="0" xfId="0" applyNumberFormat="1" applyFont="1" applyFill="1" applyBorder="1" applyAlignment="1">
      <alignment horizontal="center"/>
    </xf>
    <xf numFmtId="0" fontId="250" fillId="53" borderId="80" xfId="0" applyNumberFormat="1" applyFont="1" applyFill="1" applyBorder="1" applyAlignment="1">
      <alignment horizontal="center"/>
    </xf>
    <xf numFmtId="49" fontId="251" fillId="49" borderId="81" xfId="0" applyNumberFormat="1" applyFont="1" applyFill="1" applyBorder="1" applyAlignment="1">
      <alignment/>
    </xf>
    <xf numFmtId="0" fontId="251" fillId="49" borderId="82" xfId="0" applyFont="1" applyFill="1" applyBorder="1" applyAlignment="1">
      <alignment horizontal="center"/>
    </xf>
    <xf numFmtId="0" fontId="251" fillId="49" borderId="67" xfId="0" applyFont="1" applyFill="1" applyBorder="1" applyAlignment="1">
      <alignment horizontal="center"/>
    </xf>
    <xf numFmtId="49" fontId="251" fillId="49" borderId="83" xfId="0" applyNumberFormat="1" applyFont="1" applyFill="1" applyBorder="1" applyAlignment="1">
      <alignment/>
    </xf>
    <xf numFmtId="0" fontId="251" fillId="49" borderId="84" xfId="0" applyFont="1" applyFill="1" applyBorder="1" applyAlignment="1">
      <alignment horizontal="center"/>
    </xf>
    <xf numFmtId="49" fontId="251" fillId="49" borderId="85" xfId="0" applyNumberFormat="1" applyFont="1" applyFill="1" applyBorder="1" applyAlignment="1">
      <alignment/>
    </xf>
    <xf numFmtId="0" fontId="251" fillId="49" borderId="86" xfId="0" applyFont="1" applyFill="1" applyBorder="1" applyAlignment="1">
      <alignment horizontal="center"/>
    </xf>
    <xf numFmtId="0" fontId="251" fillId="49" borderId="46" xfId="0" applyFont="1" applyFill="1" applyBorder="1" applyAlignment="1">
      <alignment horizontal="center"/>
    </xf>
    <xf numFmtId="0" fontId="235" fillId="54" borderId="34" xfId="45" applyFont="1" applyFill="1" applyBorder="1" applyAlignment="1">
      <alignment horizontal="center"/>
      <protection/>
    </xf>
    <xf numFmtId="0" fontId="252" fillId="49" borderId="87" xfId="0" applyNumberFormat="1" applyFont="1" applyFill="1" applyBorder="1" applyAlignment="1">
      <alignment horizontal="center" vertical="center"/>
    </xf>
    <xf numFmtId="1" fontId="252" fillId="55" borderId="88" xfId="0" applyNumberFormat="1" applyFont="1" applyFill="1" applyBorder="1" applyAlignment="1">
      <alignment horizontal="center" vertical="center"/>
    </xf>
    <xf numFmtId="1" fontId="20" fillId="42" borderId="19" xfId="0" applyNumberFormat="1" applyFont="1" applyFill="1" applyBorder="1" applyAlignment="1">
      <alignment horizontal="center" vertical="center"/>
    </xf>
    <xf numFmtId="1" fontId="28" fillId="56" borderId="89" xfId="0" applyNumberFormat="1" applyFont="1" applyFill="1" applyBorder="1" applyAlignment="1">
      <alignment horizontal="center"/>
    </xf>
    <xf numFmtId="14" fontId="253" fillId="0" borderId="0" xfId="0" applyNumberFormat="1" applyFont="1" applyAlignment="1">
      <alignment horizontal="center"/>
    </xf>
    <xf numFmtId="0" fontId="46" fillId="0" borderId="42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45" borderId="46" xfId="0" applyFont="1" applyFill="1" applyBorder="1" applyAlignment="1">
      <alignment horizontal="center" vertical="center"/>
    </xf>
    <xf numFmtId="0" fontId="148" fillId="46" borderId="90" xfId="0" applyFont="1" applyFill="1" applyBorder="1" applyAlignment="1">
      <alignment horizontal="center" vertical="center"/>
    </xf>
    <xf numFmtId="0" fontId="148" fillId="46" borderId="91" xfId="0" applyFont="1" applyFill="1" applyBorder="1" applyAlignment="1">
      <alignment horizontal="center" vertical="center"/>
    </xf>
    <xf numFmtId="0" fontId="148" fillId="46" borderId="92" xfId="0" applyFont="1" applyFill="1" applyBorder="1" applyAlignment="1">
      <alignment horizontal="center" vertical="center"/>
    </xf>
    <xf numFmtId="14" fontId="6" fillId="46" borderId="0" xfId="0" applyNumberFormat="1" applyFont="1" applyFill="1" applyBorder="1" applyAlignment="1">
      <alignment horizontal="center"/>
    </xf>
    <xf numFmtId="0" fontId="46" fillId="46" borderId="41" xfId="0" applyFont="1" applyFill="1" applyBorder="1" applyAlignment="1">
      <alignment horizontal="center" vertical="center"/>
    </xf>
    <xf numFmtId="0" fontId="46" fillId="46" borderId="93" xfId="0" applyFont="1" applyFill="1" applyBorder="1" applyAlignment="1">
      <alignment horizontal="center" vertical="center"/>
    </xf>
    <xf numFmtId="0" fontId="46" fillId="46" borderId="43" xfId="0" applyFont="1" applyFill="1" applyBorder="1" applyAlignment="1">
      <alignment horizontal="center" vertical="center"/>
    </xf>
    <xf numFmtId="0" fontId="46" fillId="46" borderId="94" xfId="0" applyFont="1" applyFill="1" applyBorder="1" applyAlignment="1">
      <alignment horizontal="center" vertical="center"/>
    </xf>
    <xf numFmtId="0" fontId="46" fillId="46" borderId="42" xfId="0" applyFont="1" applyFill="1" applyBorder="1" applyAlignment="1">
      <alignment horizontal="center" vertical="center"/>
    </xf>
    <xf numFmtId="0" fontId="149" fillId="0" borderId="0" xfId="0" applyFont="1" applyAlignment="1">
      <alignment horizontal="center"/>
    </xf>
    <xf numFmtId="49" fontId="149" fillId="49" borderId="0" xfId="0" applyNumberFormat="1" applyFont="1" applyFill="1" applyAlignment="1">
      <alignment horizontal="left"/>
    </xf>
    <xf numFmtId="49" fontId="149" fillId="0" borderId="0" xfId="0" applyNumberFormat="1" applyFont="1" applyAlignment="1">
      <alignment/>
    </xf>
    <xf numFmtId="49" fontId="150" fillId="49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49" fontId="150" fillId="49" borderId="0" xfId="0" applyNumberFormat="1" applyFont="1" applyFill="1" applyAlignment="1">
      <alignment/>
    </xf>
    <xf numFmtId="0" fontId="151" fillId="0" borderId="0" xfId="0" applyFont="1" applyAlignment="1">
      <alignment/>
    </xf>
    <xf numFmtId="49" fontId="150" fillId="49" borderId="0" xfId="0" applyNumberFormat="1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148" fillId="46" borderId="95" xfId="0" applyFont="1" applyFill="1" applyBorder="1" applyAlignment="1">
      <alignment horizontal="center" vertical="center"/>
    </xf>
    <xf numFmtId="0" fontId="245" fillId="0" borderId="0" xfId="0" applyFont="1" applyBorder="1" applyAlignment="1">
      <alignment horizontal="center"/>
    </xf>
    <xf numFmtId="0" fontId="247" fillId="0" borderId="56" xfId="0" applyFont="1" applyBorder="1" applyAlignment="1">
      <alignment horizontal="center"/>
    </xf>
    <xf numFmtId="0" fontId="6" fillId="46" borderId="0" xfId="0" applyFont="1" applyFill="1" applyBorder="1" applyAlignment="1">
      <alignment horizontal="center"/>
    </xf>
    <xf numFmtId="0" fontId="22" fillId="46" borderId="0" xfId="0" applyFont="1" applyFill="1" applyBorder="1" applyAlignment="1">
      <alignment horizontal="right"/>
    </xf>
    <xf numFmtId="0" fontId="254" fillId="57" borderId="0" xfId="0" applyFont="1" applyFill="1" applyBorder="1" applyAlignment="1">
      <alignment/>
    </xf>
    <xf numFmtId="0" fontId="255" fillId="57" borderId="0" xfId="0" applyFont="1" applyFill="1" applyBorder="1" applyAlignment="1">
      <alignment horizontal="center" vertical="center"/>
    </xf>
    <xf numFmtId="0" fontId="16" fillId="58" borderId="17" xfId="0" applyFont="1" applyFill="1" applyBorder="1" applyAlignment="1">
      <alignment horizontal="center"/>
    </xf>
    <xf numFmtId="0" fontId="46" fillId="0" borderId="42" xfId="0" applyFont="1" applyFill="1" applyBorder="1" applyAlignment="1">
      <alignment horizontal="center"/>
    </xf>
    <xf numFmtId="0" fontId="46" fillId="0" borderId="46" xfId="0" applyFont="1" applyFill="1" applyBorder="1" applyAlignment="1">
      <alignment horizontal="center"/>
    </xf>
    <xf numFmtId="49" fontId="64" fillId="39" borderId="12" xfId="0" applyNumberFormat="1" applyFont="1" applyFill="1" applyBorder="1" applyAlignment="1">
      <alignment horizontal="center"/>
    </xf>
    <xf numFmtId="49" fontId="65" fillId="39" borderId="12" xfId="0" applyNumberFormat="1" applyFont="1" applyFill="1" applyBorder="1" applyAlignment="1">
      <alignment horizontal="center"/>
    </xf>
    <xf numFmtId="0" fontId="256" fillId="49" borderId="44" xfId="0" applyFont="1" applyFill="1" applyBorder="1" applyAlignment="1">
      <alignment horizontal="center"/>
    </xf>
    <xf numFmtId="0" fontId="17" fillId="0" borderId="67" xfId="0" applyFont="1" applyBorder="1" applyAlignment="1">
      <alignment/>
    </xf>
    <xf numFmtId="0" fontId="17" fillId="0" borderId="46" xfId="0" applyFont="1" applyBorder="1" applyAlignment="1">
      <alignment/>
    </xf>
    <xf numFmtId="1" fontId="257" fillId="59" borderId="44" xfId="0" applyNumberFormat="1" applyFont="1" applyFill="1" applyBorder="1" applyAlignment="1">
      <alignment horizontal="center" vertical="center"/>
    </xf>
    <xf numFmtId="0" fontId="258" fillId="60" borderId="96" xfId="0" applyFont="1" applyFill="1" applyBorder="1" applyAlignment="1">
      <alignment horizontal="center"/>
    </xf>
    <xf numFmtId="0" fontId="0" fillId="0" borderId="97" xfId="0" applyFont="1" applyBorder="1" applyAlignment="1">
      <alignment/>
    </xf>
    <xf numFmtId="0" fontId="0" fillId="0" borderId="46" xfId="0" applyFont="1" applyBorder="1" applyAlignment="1">
      <alignment/>
    </xf>
    <xf numFmtId="49" fontId="15" fillId="61" borderId="98" xfId="0" applyNumberFormat="1" applyFont="1" applyFill="1" applyBorder="1" applyAlignment="1">
      <alignment horizontal="center"/>
    </xf>
    <xf numFmtId="49" fontId="31" fillId="62" borderId="17" xfId="0" applyNumberFormat="1" applyFont="1" applyFill="1" applyBorder="1" applyAlignment="1">
      <alignment horizontal="center"/>
    </xf>
    <xf numFmtId="49" fontId="31" fillId="63" borderId="99" xfId="0" applyNumberFormat="1" applyFont="1" applyFill="1" applyBorder="1" applyAlignment="1">
      <alignment/>
    </xf>
    <xf numFmtId="0" fontId="0" fillId="64" borderId="100" xfId="0" applyFont="1" applyFill="1" applyBorder="1" applyAlignment="1">
      <alignment/>
    </xf>
    <xf numFmtId="0" fontId="0" fillId="64" borderId="101" xfId="0" applyFont="1" applyFill="1" applyBorder="1" applyAlignment="1">
      <alignment/>
    </xf>
    <xf numFmtId="0" fontId="19" fillId="65" borderId="101" xfId="0" applyFont="1" applyFill="1" applyBorder="1" applyAlignment="1">
      <alignment horizontal="center"/>
    </xf>
    <xf numFmtId="0" fontId="0" fillId="0" borderId="102" xfId="0" applyFont="1" applyBorder="1" applyAlignment="1">
      <alignment/>
    </xf>
    <xf numFmtId="0" fontId="227" fillId="49" borderId="45" xfId="0" applyFont="1" applyFill="1" applyBorder="1" applyAlignment="1">
      <alignment/>
    </xf>
    <xf numFmtId="0" fontId="227" fillId="49" borderId="103" xfId="0" applyFont="1" applyFill="1" applyBorder="1" applyAlignment="1">
      <alignment/>
    </xf>
    <xf numFmtId="0" fontId="22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4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49" fontId="66" fillId="0" borderId="16" xfId="0" applyNumberFormat="1" applyFont="1" applyFill="1" applyBorder="1" applyAlignment="1">
      <alignment/>
    </xf>
    <xf numFmtId="0" fontId="0" fillId="0" borderId="105" xfId="0" applyFont="1" applyBorder="1" applyAlignment="1">
      <alignment/>
    </xf>
    <xf numFmtId="0" fontId="0" fillId="0" borderId="106" xfId="0" applyFont="1" applyBorder="1" applyAlignment="1">
      <alignment/>
    </xf>
    <xf numFmtId="0" fontId="0" fillId="0" borderId="107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30" fillId="66" borderId="17" xfId="0" applyFont="1" applyFill="1" applyBorder="1" applyAlignment="1">
      <alignment horizontal="center"/>
    </xf>
    <xf numFmtId="49" fontId="32" fillId="67" borderId="17" xfId="0" applyNumberFormat="1" applyFont="1" applyFill="1" applyBorder="1" applyAlignment="1">
      <alignment horizontal="center"/>
    </xf>
    <xf numFmtId="0" fontId="209" fillId="0" borderId="0" xfId="47" applyAlignment="1">
      <alignment vertical="center"/>
      <protection/>
    </xf>
    <xf numFmtId="0" fontId="259" fillId="0" borderId="0" xfId="47" applyFont="1" applyAlignment="1">
      <alignment/>
      <protection/>
    </xf>
    <xf numFmtId="0" fontId="209" fillId="0" borderId="0" xfId="47">
      <alignment/>
      <protection/>
    </xf>
    <xf numFmtId="0" fontId="218" fillId="0" borderId="0" xfId="47" applyFont="1" applyAlignment="1">
      <alignment vertical="center"/>
      <protection/>
    </xf>
    <xf numFmtId="0" fontId="209" fillId="0" borderId="22" xfId="47" applyBorder="1">
      <alignment/>
      <protection/>
    </xf>
    <xf numFmtId="0" fontId="260" fillId="0" borderId="0" xfId="47" applyFont="1" applyAlignment="1">
      <alignment horizontal="center"/>
      <protection/>
    </xf>
    <xf numFmtId="0" fontId="260" fillId="0" borderId="53" xfId="47" applyFont="1" applyBorder="1" applyAlignment="1">
      <alignment horizontal="center"/>
      <protection/>
    </xf>
    <xf numFmtId="0" fontId="260" fillId="0" borderId="108" xfId="47" applyFont="1" applyBorder="1" applyAlignment="1">
      <alignment horizontal="center"/>
      <protection/>
    </xf>
    <xf numFmtId="0" fontId="260" fillId="0" borderId="109" xfId="47" applyFont="1" applyBorder="1" applyAlignment="1">
      <alignment horizontal="center"/>
      <protection/>
    </xf>
    <xf numFmtId="0" fontId="260" fillId="0" borderId="110" xfId="47" applyFont="1" applyBorder="1" applyAlignment="1">
      <alignment horizontal="center" vertical="center"/>
      <protection/>
    </xf>
    <xf numFmtId="0" fontId="209" fillId="0" borderId="111" xfId="47" applyBorder="1">
      <alignment/>
      <protection/>
    </xf>
    <xf numFmtId="0" fontId="209" fillId="0" borderId="21" xfId="47" applyBorder="1" applyAlignment="1">
      <alignment horizontal="center"/>
      <protection/>
    </xf>
    <xf numFmtId="0" fontId="209" fillId="45" borderId="0" xfId="47" applyFill="1">
      <alignment/>
      <protection/>
    </xf>
    <xf numFmtId="0" fontId="260" fillId="0" borderId="112" xfId="47" applyFont="1" applyBorder="1" applyAlignment="1">
      <alignment horizontal="center" vertical="center"/>
      <protection/>
    </xf>
    <xf numFmtId="0" fontId="209" fillId="0" borderId="113" xfId="47" applyBorder="1">
      <alignment/>
      <protection/>
    </xf>
    <xf numFmtId="0" fontId="209" fillId="0" borderId="67" xfId="47" applyBorder="1" applyAlignment="1">
      <alignment horizontal="center"/>
      <protection/>
    </xf>
    <xf numFmtId="49" fontId="261" fillId="0" borderId="85" xfId="47" applyNumberFormat="1" applyFont="1" applyBorder="1" applyAlignment="1">
      <alignment horizontal="center" vertical="center"/>
      <protection/>
    </xf>
    <xf numFmtId="0" fontId="260" fillId="0" borderId="114" xfId="47" applyFont="1" applyBorder="1" applyAlignment="1">
      <alignment horizontal="center" vertical="center"/>
      <protection/>
    </xf>
    <xf numFmtId="0" fontId="209" fillId="0" borderId="86" xfId="47" applyBorder="1">
      <alignment/>
      <protection/>
    </xf>
    <xf numFmtId="0" fontId="209" fillId="0" borderId="46" xfId="47" applyBorder="1" applyAlignment="1">
      <alignment horizontal="center"/>
      <protection/>
    </xf>
    <xf numFmtId="0" fontId="260" fillId="0" borderId="115" xfId="47" applyFont="1" applyBorder="1" applyAlignment="1">
      <alignment horizontal="center"/>
      <protection/>
    </xf>
    <xf numFmtId="0" fontId="227" fillId="49" borderId="44" xfId="0" applyFont="1" applyFill="1" applyBorder="1" applyAlignment="1">
      <alignment/>
    </xf>
    <xf numFmtId="1" fontId="257" fillId="24" borderId="44" xfId="0" applyNumberFormat="1" applyFont="1" applyFill="1" applyBorder="1" applyAlignment="1">
      <alignment horizontal="center" vertical="center"/>
    </xf>
    <xf numFmtId="0" fontId="19" fillId="65" borderId="22" xfId="0" applyFont="1" applyFill="1" applyBorder="1" applyAlignment="1">
      <alignment horizontal="center"/>
    </xf>
    <xf numFmtId="0" fontId="21" fillId="60" borderId="116" xfId="0" applyFont="1" applyFill="1" applyBorder="1" applyAlignment="1">
      <alignment horizontal="center"/>
    </xf>
    <xf numFmtId="0" fontId="0" fillId="64" borderId="53" xfId="0" applyFont="1" applyFill="1" applyBorder="1" applyAlignment="1">
      <alignment/>
    </xf>
    <xf numFmtId="0" fontId="0" fillId="64" borderId="22" xfId="0" applyFont="1" applyFill="1" applyBorder="1" applyAlignment="1">
      <alignment/>
    </xf>
    <xf numFmtId="0" fontId="19" fillId="65" borderId="117" xfId="0" applyFont="1" applyFill="1" applyBorder="1" applyAlignment="1">
      <alignment horizontal="center"/>
    </xf>
    <xf numFmtId="0" fontId="74" fillId="68" borderId="118" xfId="0" applyFont="1" applyFill="1" applyBorder="1" applyAlignment="1">
      <alignment horizontal="center" vertical="center"/>
    </xf>
    <xf numFmtId="0" fontId="74" fillId="69" borderId="119" xfId="0" applyFont="1" applyFill="1" applyBorder="1" applyAlignment="1">
      <alignment horizontal="center" vertical="center"/>
    </xf>
    <xf numFmtId="0" fontId="74" fillId="69" borderId="23" xfId="0" applyFont="1" applyFill="1" applyBorder="1" applyAlignment="1">
      <alignment horizontal="center" vertical="center"/>
    </xf>
    <xf numFmtId="0" fontId="74" fillId="69" borderId="118" xfId="0" applyFont="1" applyFill="1" applyBorder="1" applyAlignment="1">
      <alignment horizontal="center" vertical="center"/>
    </xf>
    <xf numFmtId="0" fontId="262" fillId="69" borderId="120" xfId="0" applyFont="1" applyFill="1" applyBorder="1" applyAlignment="1">
      <alignment horizontal="center" vertical="center"/>
    </xf>
    <xf numFmtId="0" fontId="262" fillId="69" borderId="23" xfId="0" applyFont="1" applyFill="1" applyBorder="1" applyAlignment="1">
      <alignment horizontal="center" vertical="center"/>
    </xf>
    <xf numFmtId="0" fontId="262" fillId="2" borderId="21" xfId="0" applyFont="1" applyFill="1" applyBorder="1" applyAlignment="1">
      <alignment horizontal="center" vertical="center"/>
    </xf>
    <xf numFmtId="0" fontId="74" fillId="69" borderId="121" xfId="0" applyFont="1" applyFill="1" applyBorder="1" applyAlignment="1">
      <alignment horizontal="center" vertical="center"/>
    </xf>
    <xf numFmtId="0" fontId="262" fillId="68" borderId="118" xfId="0" applyFont="1" applyFill="1" applyBorder="1" applyAlignment="1">
      <alignment horizontal="center" vertical="center"/>
    </xf>
    <xf numFmtId="0" fontId="262" fillId="69" borderId="119" xfId="0" applyFont="1" applyFill="1" applyBorder="1" applyAlignment="1">
      <alignment horizontal="center" vertical="center"/>
    </xf>
    <xf numFmtId="0" fontId="262" fillId="69" borderId="121" xfId="0" applyFont="1" applyFill="1" applyBorder="1" applyAlignment="1">
      <alignment horizontal="center" vertical="center"/>
    </xf>
    <xf numFmtId="0" fontId="262" fillId="69" borderId="118" xfId="0" applyFont="1" applyFill="1" applyBorder="1" applyAlignment="1">
      <alignment horizontal="center" vertical="center"/>
    </xf>
    <xf numFmtId="0" fontId="0" fillId="0" borderId="0" xfId="46" applyFont="1">
      <alignment/>
      <protection/>
    </xf>
    <xf numFmtId="0" fontId="263" fillId="0" borderId="0" xfId="46" applyFont="1" applyAlignment="1">
      <alignment horizontal="center"/>
      <protection/>
    </xf>
    <xf numFmtId="0" fontId="0" fillId="0" borderId="77" xfId="46" applyFont="1" applyBorder="1">
      <alignment/>
      <protection/>
    </xf>
    <xf numFmtId="0" fontId="0" fillId="0" borderId="79" xfId="46" applyFont="1" applyBorder="1">
      <alignment/>
      <protection/>
    </xf>
    <xf numFmtId="0" fontId="0" fillId="0" borderId="78" xfId="46" applyFont="1" applyBorder="1">
      <alignment/>
      <protection/>
    </xf>
    <xf numFmtId="0" fontId="264" fillId="0" borderId="64" xfId="46" applyFont="1" applyBorder="1">
      <alignment/>
      <protection/>
    </xf>
    <xf numFmtId="0" fontId="265" fillId="0" borderId="0" xfId="46" applyFont="1" applyAlignment="1">
      <alignment horizontal="center"/>
      <protection/>
    </xf>
    <xf numFmtId="0" fontId="266" fillId="0" borderId="67" xfId="46" applyFont="1" applyBorder="1" applyAlignment="1">
      <alignment horizontal="center"/>
      <protection/>
    </xf>
    <xf numFmtId="2" fontId="267" fillId="70" borderId="64" xfId="46" applyNumberFormat="1" applyFont="1" applyFill="1" applyBorder="1" applyAlignment="1">
      <alignment horizontal="center"/>
      <protection/>
    </xf>
    <xf numFmtId="0" fontId="265" fillId="0" borderId="0" xfId="46" applyFont="1" applyBorder="1" applyAlignment="1">
      <alignment horizontal="center"/>
      <protection/>
    </xf>
    <xf numFmtId="1" fontId="268" fillId="0" borderId="0" xfId="46" applyNumberFormat="1" applyFont="1" applyBorder="1" applyAlignment="1">
      <alignment horizontal="center"/>
      <protection/>
    </xf>
    <xf numFmtId="0" fontId="264" fillId="0" borderId="122" xfId="46" applyFont="1" applyBorder="1">
      <alignment/>
      <protection/>
    </xf>
    <xf numFmtId="0" fontId="265" fillId="0" borderId="22" xfId="46" applyFont="1" applyBorder="1" applyAlignment="1">
      <alignment horizontal="center"/>
      <protection/>
    </xf>
    <xf numFmtId="0" fontId="266" fillId="0" borderId="46" xfId="46" applyFont="1" applyBorder="1" applyAlignment="1">
      <alignment horizontal="center"/>
      <protection/>
    </xf>
    <xf numFmtId="0" fontId="144" fillId="0" borderId="0" xfId="46" applyFont="1">
      <alignment/>
      <protection/>
    </xf>
    <xf numFmtId="0" fontId="0" fillId="0" borderId="123" xfId="46" applyFont="1" applyBorder="1">
      <alignment/>
      <protection/>
    </xf>
    <xf numFmtId="0" fontId="0" fillId="0" borderId="0" xfId="0" applyFont="1" applyFill="1" applyAlignment="1">
      <alignment/>
    </xf>
    <xf numFmtId="0" fontId="269" fillId="49" borderId="66" xfId="0" applyFont="1" applyFill="1" applyBorder="1" applyAlignment="1">
      <alignment/>
    </xf>
    <xf numFmtId="0" fontId="269" fillId="49" borderId="23" xfId="0" applyFont="1" applyFill="1" applyBorder="1" applyAlignment="1">
      <alignment/>
    </xf>
    <xf numFmtId="0" fontId="269" fillId="49" borderId="21" xfId="0" applyFont="1" applyFill="1" applyBorder="1" applyAlignment="1">
      <alignment/>
    </xf>
    <xf numFmtId="0" fontId="228" fillId="49" borderId="41" xfId="0" applyFont="1" applyFill="1" applyBorder="1" applyAlignment="1">
      <alignment/>
    </xf>
    <xf numFmtId="0" fontId="228" fillId="49" borderId="42" xfId="0" applyFont="1" applyFill="1" applyBorder="1" applyAlignment="1">
      <alignment/>
    </xf>
    <xf numFmtId="0" fontId="227" fillId="49" borderId="44" xfId="0" applyFont="1" applyFill="1" applyBorder="1" applyAlignment="1">
      <alignment horizontal="center"/>
    </xf>
    <xf numFmtId="0" fontId="0" fillId="0" borderId="6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67" xfId="0" applyFont="1" applyBorder="1" applyAlignment="1">
      <alignment/>
    </xf>
    <xf numFmtId="0" fontId="22" fillId="0" borderId="0" xfId="0" applyFont="1" applyAlignment="1">
      <alignment/>
    </xf>
    <xf numFmtId="0" fontId="244" fillId="0" borderId="0" xfId="0" applyFont="1" applyAlignment="1">
      <alignment horizontal="center"/>
    </xf>
    <xf numFmtId="0" fontId="0" fillId="71" borderId="82" xfId="0" applyFont="1" applyFill="1" applyBorder="1" applyAlignment="1">
      <alignment horizontal="center" vertical="center"/>
    </xf>
    <xf numFmtId="20" fontId="67" fillId="71" borderId="53" xfId="0" applyNumberFormat="1" applyFont="1" applyFill="1" applyBorder="1" applyAlignment="1">
      <alignment horizontal="center" vertical="center"/>
    </xf>
    <xf numFmtId="20" fontId="67" fillId="71" borderId="66" xfId="0" applyNumberFormat="1" applyFont="1" applyFill="1" applyBorder="1" applyAlignment="1">
      <alignment horizontal="center" vertical="center"/>
    </xf>
    <xf numFmtId="20" fontId="67" fillId="71" borderId="124" xfId="0" applyNumberFormat="1" applyFont="1" applyFill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45" borderId="22" xfId="0" applyFont="1" applyFill="1" applyBorder="1" applyAlignment="1">
      <alignment horizontal="center" vertical="center"/>
    </xf>
    <xf numFmtId="0" fontId="46" fillId="0" borderId="93" xfId="0" applyFont="1" applyBorder="1" applyAlignment="1">
      <alignment horizontal="center" vertical="center"/>
    </xf>
    <xf numFmtId="0" fontId="46" fillId="0" borderId="86" xfId="0" applyFont="1" applyBorder="1" applyAlignment="1">
      <alignment horizontal="center" vertical="center"/>
    </xf>
    <xf numFmtId="0" fontId="46" fillId="45" borderId="86" xfId="0" applyFont="1" applyFill="1" applyBorder="1" applyAlignment="1">
      <alignment horizontal="center" vertical="center"/>
    </xf>
    <xf numFmtId="0" fontId="46" fillId="45" borderId="93" xfId="0" applyFont="1" applyFill="1" applyBorder="1" applyAlignment="1">
      <alignment horizontal="center" vertical="center"/>
    </xf>
    <xf numFmtId="0" fontId="36" fillId="49" borderId="0" xfId="0" applyFont="1" applyFill="1" applyBorder="1" applyAlignment="1">
      <alignment horizontal="center"/>
    </xf>
    <xf numFmtId="0" fontId="36" fillId="49" borderId="67" xfId="0" applyFont="1" applyFill="1" applyBorder="1" applyAlignment="1">
      <alignment horizontal="center"/>
    </xf>
    <xf numFmtId="0" fontId="36" fillId="49" borderId="41" xfId="0" applyFont="1" applyFill="1" applyBorder="1" applyAlignment="1">
      <alignment horizontal="center"/>
    </xf>
    <xf numFmtId="0" fontId="250" fillId="53" borderId="18" xfId="0" applyNumberFormat="1" applyFont="1" applyFill="1" applyBorder="1" applyAlignment="1">
      <alignment horizontal="center"/>
    </xf>
    <xf numFmtId="0" fontId="250" fillId="37" borderId="125" xfId="0" applyNumberFormat="1" applyFont="1" applyFill="1" applyBorder="1" applyAlignment="1">
      <alignment horizontal="center"/>
    </xf>
    <xf numFmtId="49" fontId="33" fillId="72" borderId="126" xfId="0" applyNumberFormat="1" applyFont="1" applyFill="1" applyBorder="1" applyAlignment="1">
      <alignment horizontal="center"/>
    </xf>
    <xf numFmtId="49" fontId="33" fillId="72" borderId="127" xfId="0" applyNumberFormat="1" applyFont="1" applyFill="1" applyBorder="1" applyAlignment="1">
      <alignment horizontal="center"/>
    </xf>
    <xf numFmtId="49" fontId="33" fillId="33" borderId="127" xfId="0" applyNumberFormat="1" applyFont="1" applyFill="1" applyBorder="1" applyAlignment="1">
      <alignment horizontal="center"/>
    </xf>
    <xf numFmtId="49" fontId="33" fillId="72" borderId="51" xfId="0" applyNumberFormat="1" applyFont="1" applyFill="1" applyBorder="1" applyAlignment="1">
      <alignment horizontal="center"/>
    </xf>
    <xf numFmtId="49" fontId="33" fillId="72" borderId="128" xfId="0" applyNumberFormat="1" applyFont="1" applyFill="1" applyBorder="1" applyAlignment="1">
      <alignment horizontal="center"/>
    </xf>
    <xf numFmtId="49" fontId="33" fillId="72" borderId="59" xfId="0" applyNumberFormat="1" applyFont="1" applyFill="1" applyBorder="1" applyAlignment="1">
      <alignment horizontal="center"/>
    </xf>
    <xf numFmtId="1" fontId="268" fillId="0" borderId="0" xfId="46" applyNumberFormat="1" applyFont="1" applyAlignment="1">
      <alignment horizontal="center"/>
      <protection/>
    </xf>
    <xf numFmtId="1" fontId="268" fillId="0" borderId="22" xfId="46" applyNumberFormat="1" applyFont="1" applyBorder="1" applyAlignment="1">
      <alignment horizontal="center"/>
      <protection/>
    </xf>
    <xf numFmtId="49" fontId="23" fillId="0" borderId="10" xfId="0" applyNumberFormat="1" applyFont="1" applyFill="1" applyBorder="1" applyAlignment="1">
      <alignment/>
    </xf>
    <xf numFmtId="49" fontId="26" fillId="0" borderId="10" xfId="0" applyNumberFormat="1" applyFont="1" applyBorder="1" applyAlignment="1">
      <alignment horizontal="center"/>
    </xf>
    <xf numFmtId="49" fontId="66" fillId="0" borderId="0" xfId="0" applyNumberFormat="1" applyFont="1" applyFill="1" applyBorder="1" applyAlignment="1">
      <alignment horizontal="center"/>
    </xf>
    <xf numFmtId="49" fontId="26" fillId="0" borderId="12" xfId="0" applyNumberFormat="1" applyFont="1" applyBorder="1" applyAlignment="1">
      <alignment horizontal="center"/>
    </xf>
    <xf numFmtId="49" fontId="66" fillId="0" borderId="104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15" xfId="0" applyNumberFormat="1" applyFont="1" applyFill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0" fillId="0" borderId="129" xfId="0" applyFont="1" applyBorder="1" applyAlignment="1">
      <alignment/>
    </xf>
    <xf numFmtId="0" fontId="22" fillId="0" borderId="105" xfId="0" applyFont="1" applyBorder="1" applyAlignment="1">
      <alignment horizontal="right"/>
    </xf>
    <xf numFmtId="0" fontId="26" fillId="0" borderId="105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70" fillId="0" borderId="0" xfId="47" applyFont="1" applyAlignment="1">
      <alignment horizontal="center"/>
      <protection/>
    </xf>
    <xf numFmtId="0" fontId="263" fillId="0" borderId="0" xfId="0" applyFont="1" applyAlignment="1">
      <alignment horizontal="center"/>
    </xf>
    <xf numFmtId="1" fontId="265" fillId="0" borderId="0" xfId="46" applyNumberFormat="1" applyFont="1" applyAlignment="1">
      <alignment horizontal="center"/>
      <protection/>
    </xf>
    <xf numFmtId="0" fontId="7" fillId="0" borderId="6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4" fontId="6" fillId="0" borderId="21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67" xfId="0" applyNumberFormat="1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4" fontId="6" fillId="0" borderId="46" xfId="0" applyNumberFormat="1" applyFont="1" applyBorder="1" applyAlignment="1">
      <alignment horizontal="center"/>
    </xf>
    <xf numFmtId="1" fontId="265" fillId="0" borderId="0" xfId="46" applyNumberFormat="1" applyFont="1" applyBorder="1" applyAlignment="1">
      <alignment horizontal="center"/>
      <protection/>
    </xf>
    <xf numFmtId="49" fontId="0" fillId="33" borderId="0" xfId="0" applyNumberFormat="1" applyFont="1" applyFill="1" applyBorder="1" applyAlignment="1">
      <alignment horizontal="center"/>
    </xf>
    <xf numFmtId="49" fontId="6" fillId="38" borderId="21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240" fillId="34" borderId="0" xfId="0" applyFont="1" applyFill="1" applyBorder="1" applyAlignment="1">
      <alignment horizontal="center"/>
    </xf>
    <xf numFmtId="20" fontId="166" fillId="46" borderId="5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49" borderId="0" xfId="0" applyFont="1" applyFill="1" applyAlignment="1">
      <alignment horizontal="center"/>
    </xf>
    <xf numFmtId="0" fontId="271" fillId="0" borderId="0" xfId="0" applyFont="1" applyBorder="1" applyAlignment="1">
      <alignment horizontal="center"/>
    </xf>
    <xf numFmtId="0" fontId="240" fillId="34" borderId="0" xfId="0" applyFont="1" applyFill="1" applyBorder="1" applyAlignment="1">
      <alignment/>
    </xf>
    <xf numFmtId="49" fontId="272" fillId="73" borderId="130" xfId="0" applyNumberFormat="1" applyFont="1" applyFill="1" applyBorder="1" applyAlignment="1">
      <alignment horizontal="center"/>
    </xf>
    <xf numFmtId="49" fontId="273" fillId="37" borderId="131" xfId="0" applyNumberFormat="1" applyFont="1" applyFill="1" applyBorder="1" applyAlignment="1">
      <alignment horizontal="center"/>
    </xf>
    <xf numFmtId="49" fontId="274" fillId="51" borderId="131" xfId="0" applyNumberFormat="1" applyFont="1" applyFill="1" applyBorder="1" applyAlignment="1">
      <alignment horizontal="center"/>
    </xf>
    <xf numFmtId="49" fontId="275" fillId="52" borderId="131" xfId="0" applyNumberFormat="1" applyFont="1" applyFill="1" applyBorder="1" applyAlignment="1">
      <alignment horizontal="center"/>
    </xf>
    <xf numFmtId="49" fontId="276" fillId="53" borderId="131" xfId="0" applyNumberFormat="1" applyFont="1" applyFill="1" applyBorder="1" applyAlignment="1">
      <alignment horizontal="center"/>
    </xf>
    <xf numFmtId="49" fontId="274" fillId="51" borderId="132" xfId="0" applyNumberFormat="1" applyFont="1" applyFill="1" applyBorder="1" applyAlignment="1">
      <alignment horizontal="center"/>
    </xf>
    <xf numFmtId="49" fontId="272" fillId="51" borderId="131" xfId="0" applyNumberFormat="1" applyFont="1" applyFill="1" applyBorder="1" applyAlignment="1">
      <alignment horizontal="center"/>
    </xf>
    <xf numFmtId="49" fontId="275" fillId="53" borderId="112" xfId="0" applyNumberFormat="1" applyFont="1" applyFill="1" applyBorder="1" applyAlignment="1">
      <alignment horizontal="center"/>
    </xf>
    <xf numFmtId="49" fontId="276" fillId="53" borderId="56" xfId="0" applyNumberFormat="1" applyFont="1" applyFill="1" applyBorder="1" applyAlignment="1">
      <alignment horizontal="center"/>
    </xf>
    <xf numFmtId="49" fontId="33" fillId="33" borderId="133" xfId="0" applyNumberFormat="1" applyFont="1" applyFill="1" applyBorder="1" applyAlignment="1">
      <alignment horizontal="center"/>
    </xf>
    <xf numFmtId="0" fontId="0" fillId="40" borderId="84" xfId="0" applyFont="1" applyFill="1" applyBorder="1" applyAlignment="1">
      <alignment/>
    </xf>
    <xf numFmtId="0" fontId="0" fillId="41" borderId="84" xfId="0" applyFont="1" applyFill="1" applyBorder="1" applyAlignment="1">
      <alignment/>
    </xf>
    <xf numFmtId="49" fontId="276" fillId="37" borderId="130" xfId="0" applyNumberFormat="1" applyFont="1" applyFill="1" applyBorder="1" applyAlignment="1">
      <alignment horizontal="center"/>
    </xf>
    <xf numFmtId="49" fontId="275" fillId="51" borderId="131" xfId="0" applyNumberFormat="1" applyFont="1" applyFill="1" applyBorder="1" applyAlignment="1">
      <alignment horizontal="center"/>
    </xf>
    <xf numFmtId="49" fontId="272" fillId="52" borderId="131" xfId="0" applyNumberFormat="1" applyFont="1" applyFill="1" applyBorder="1" applyAlignment="1">
      <alignment horizontal="center"/>
    </xf>
    <xf numFmtId="49" fontId="273" fillId="53" borderId="131" xfId="0" applyNumberFormat="1" applyFont="1" applyFill="1" applyBorder="1" applyAlignment="1">
      <alignment horizontal="center"/>
    </xf>
    <xf numFmtId="49" fontId="274" fillId="53" borderId="131" xfId="0" applyNumberFormat="1" applyFont="1" applyFill="1" applyBorder="1" applyAlignment="1">
      <alignment horizontal="center"/>
    </xf>
    <xf numFmtId="49" fontId="275" fillId="51" borderId="132" xfId="0" applyNumberFormat="1" applyFont="1" applyFill="1" applyBorder="1" applyAlignment="1">
      <alignment horizontal="center"/>
    </xf>
    <xf numFmtId="49" fontId="276" fillId="51" borderId="131" xfId="0" applyNumberFormat="1" applyFont="1" applyFill="1" applyBorder="1" applyAlignment="1">
      <alignment horizontal="center"/>
    </xf>
    <xf numFmtId="49" fontId="274" fillId="53" borderId="60" xfId="0" applyNumberFormat="1" applyFont="1" applyFill="1" applyBorder="1" applyAlignment="1">
      <alignment horizontal="center"/>
    </xf>
    <xf numFmtId="49" fontId="272" fillId="53" borderId="112" xfId="0" applyNumberFormat="1" applyFont="1" applyFill="1" applyBorder="1" applyAlignment="1">
      <alignment horizontal="center"/>
    </xf>
    <xf numFmtId="49" fontId="273" fillId="53" borderId="56" xfId="0" applyNumberFormat="1" applyFont="1" applyFill="1" applyBorder="1" applyAlignment="1">
      <alignment horizontal="center"/>
    </xf>
    <xf numFmtId="49" fontId="7" fillId="39" borderId="18" xfId="0" applyNumberFormat="1" applyFont="1" applyFill="1" applyBorder="1" applyAlignment="1">
      <alignment horizontal="center"/>
    </xf>
    <xf numFmtId="49" fontId="171" fillId="54" borderId="0" xfId="0" applyNumberFormat="1" applyFont="1" applyFill="1" applyBorder="1" applyAlignment="1">
      <alignment/>
    </xf>
    <xf numFmtId="49" fontId="277" fillId="54" borderId="0" xfId="0" applyNumberFormat="1" applyFont="1" applyFill="1" applyBorder="1" applyAlignment="1">
      <alignment horizontal="center"/>
    </xf>
    <xf numFmtId="49" fontId="172" fillId="0" borderId="84" xfId="0" applyNumberFormat="1" applyFont="1" applyBorder="1" applyAlignment="1">
      <alignment horizontal="center" vertical="center"/>
    </xf>
    <xf numFmtId="49" fontId="172" fillId="0" borderId="134" xfId="0" applyNumberFormat="1" applyFont="1" applyBorder="1" applyAlignment="1">
      <alignment horizontal="center" vertical="center"/>
    </xf>
    <xf numFmtId="20" fontId="166" fillId="46" borderId="41" xfId="0" applyNumberFormat="1" applyFont="1" applyFill="1" applyBorder="1" applyAlignment="1">
      <alignment horizontal="center" vertical="center"/>
    </xf>
    <xf numFmtId="49" fontId="172" fillId="0" borderId="60" xfId="0" applyNumberFormat="1" applyFont="1" applyFill="1" applyBorder="1" applyAlignment="1">
      <alignment horizontal="center" vertical="center"/>
    </xf>
    <xf numFmtId="49" fontId="172" fillId="0" borderId="135" xfId="0" applyNumberFormat="1" applyFont="1" applyFill="1" applyBorder="1" applyAlignment="1">
      <alignment horizontal="center" vertical="center"/>
    </xf>
    <xf numFmtId="49" fontId="278" fillId="0" borderId="56" xfId="0" applyNumberFormat="1" applyFont="1" applyFill="1" applyBorder="1" applyAlignment="1">
      <alignment horizontal="center"/>
    </xf>
    <xf numFmtId="49" fontId="278" fillId="0" borderId="136" xfId="0" applyNumberFormat="1" applyFont="1" applyFill="1" applyBorder="1" applyAlignment="1">
      <alignment horizontal="center"/>
    </xf>
    <xf numFmtId="49" fontId="278" fillId="0" borderId="137" xfId="0" applyNumberFormat="1" applyFont="1" applyFill="1" applyBorder="1" applyAlignment="1">
      <alignment horizontal="center"/>
    </xf>
    <xf numFmtId="49" fontId="279" fillId="0" borderId="136" xfId="0" applyNumberFormat="1" applyFont="1" applyFill="1" applyBorder="1" applyAlignment="1">
      <alignment horizontal="center"/>
    </xf>
    <xf numFmtId="49" fontId="279" fillId="0" borderId="138" xfId="0" applyNumberFormat="1" applyFont="1" applyFill="1" applyBorder="1" applyAlignment="1">
      <alignment horizontal="center"/>
    </xf>
    <xf numFmtId="49" fontId="280" fillId="0" borderId="136" xfId="0" applyNumberFormat="1" applyFont="1" applyFill="1" applyBorder="1" applyAlignment="1">
      <alignment horizontal="center"/>
    </xf>
    <xf numFmtId="49" fontId="280" fillId="0" borderId="56" xfId="0" applyNumberFormat="1" applyFont="1" applyFill="1" applyBorder="1" applyAlignment="1">
      <alignment horizontal="center"/>
    </xf>
    <xf numFmtId="49" fontId="280" fillId="0" borderId="139" xfId="0" applyNumberFormat="1" applyFont="1" applyFill="1" applyBorder="1" applyAlignment="1">
      <alignment horizontal="center"/>
    </xf>
    <xf numFmtId="49" fontId="281" fillId="0" borderId="136" xfId="0" applyNumberFormat="1" applyFont="1" applyFill="1" applyBorder="1" applyAlignment="1">
      <alignment horizontal="center"/>
    </xf>
    <xf numFmtId="49" fontId="281" fillId="0" borderId="56" xfId="0" applyNumberFormat="1" applyFont="1" applyFill="1" applyBorder="1" applyAlignment="1">
      <alignment horizontal="center"/>
    </xf>
    <xf numFmtId="49" fontId="281" fillId="0" borderId="140" xfId="0" applyNumberFormat="1" applyFont="1" applyFill="1" applyBorder="1" applyAlignment="1">
      <alignment horizontal="center"/>
    </xf>
    <xf numFmtId="49" fontId="281" fillId="0" borderId="138" xfId="0" applyNumberFormat="1" applyFont="1" applyFill="1" applyBorder="1" applyAlignment="1">
      <alignment horizontal="center"/>
    </xf>
    <xf numFmtId="49" fontId="282" fillId="37" borderId="131" xfId="0" applyNumberFormat="1" applyFont="1" applyFill="1" applyBorder="1" applyAlignment="1">
      <alignment horizontal="center"/>
    </xf>
    <xf numFmtId="49" fontId="282" fillId="53" borderId="131" xfId="0" applyNumberFormat="1" applyFont="1" applyFill="1" applyBorder="1" applyAlignment="1">
      <alignment horizontal="center"/>
    </xf>
    <xf numFmtId="49" fontId="282" fillId="53" borderId="60" xfId="0" applyNumberFormat="1" applyFont="1" applyFill="1" applyBorder="1" applyAlignment="1">
      <alignment horizontal="center"/>
    </xf>
    <xf numFmtId="49" fontId="283" fillId="0" borderId="56" xfId="0" applyNumberFormat="1" applyFont="1" applyFill="1" applyBorder="1" applyAlignment="1">
      <alignment horizontal="center"/>
    </xf>
    <xf numFmtId="49" fontId="283" fillId="0" borderId="140" xfId="0" applyNumberFormat="1" applyFont="1" applyFill="1" applyBorder="1" applyAlignment="1">
      <alignment horizontal="center"/>
    </xf>
    <xf numFmtId="49" fontId="283" fillId="0" borderId="56" xfId="0" applyNumberFormat="1" applyFont="1" applyBorder="1" applyAlignment="1">
      <alignment horizontal="center"/>
    </xf>
    <xf numFmtId="49" fontId="283" fillId="0" borderId="137" xfId="0" applyNumberFormat="1" applyFont="1" applyFill="1" applyBorder="1" applyAlignment="1">
      <alignment horizontal="center"/>
    </xf>
    <xf numFmtId="49" fontId="284" fillId="0" borderId="140" xfId="0" applyNumberFormat="1" applyFont="1" applyFill="1" applyBorder="1" applyAlignment="1">
      <alignment horizontal="center"/>
    </xf>
    <xf numFmtId="49" fontId="284" fillId="0" borderId="56" xfId="0" applyNumberFormat="1" applyFont="1" applyBorder="1" applyAlignment="1">
      <alignment horizontal="center"/>
    </xf>
    <xf numFmtId="49" fontId="284" fillId="0" borderId="136" xfId="0" applyNumberFormat="1" applyFont="1" applyFill="1" applyBorder="1" applyAlignment="1">
      <alignment horizontal="center"/>
    </xf>
    <xf numFmtId="49" fontId="284" fillId="0" borderId="137" xfId="0" applyNumberFormat="1" applyFont="1" applyFill="1" applyBorder="1" applyAlignment="1">
      <alignment horizontal="center"/>
    </xf>
    <xf numFmtId="0" fontId="285" fillId="0" borderId="0" xfId="0" applyFont="1" applyAlignment="1">
      <alignment vertical="center"/>
    </xf>
    <xf numFmtId="0" fontId="105" fillId="46" borderId="141" xfId="44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105" fillId="46" borderId="142" xfId="44" applyFont="1" applyFill="1" applyBorder="1" applyAlignment="1">
      <alignment horizontal="center"/>
      <protection/>
    </xf>
    <xf numFmtId="0" fontId="105" fillId="46" borderId="143" xfId="44" applyFont="1" applyFill="1" applyBorder="1" applyAlignment="1">
      <alignment horizontal="center"/>
      <protection/>
    </xf>
    <xf numFmtId="0" fontId="105" fillId="46" borderId="144" xfId="44" applyFont="1" applyFill="1" applyBorder="1" applyAlignment="1">
      <alignment horizontal="center"/>
      <protection/>
    </xf>
    <xf numFmtId="0" fontId="105" fillId="46" borderId="145" xfId="44" applyFont="1" applyFill="1" applyBorder="1" applyAlignment="1">
      <alignment horizontal="center"/>
      <protection/>
    </xf>
    <xf numFmtId="0" fontId="105" fillId="46" borderId="146" xfId="44" applyFont="1" applyFill="1" applyBorder="1" applyAlignment="1">
      <alignment horizontal="center"/>
      <protection/>
    </xf>
    <xf numFmtId="0" fontId="44" fillId="74" borderId="55" xfId="44" applyFont="1" applyFill="1" applyBorder="1" applyAlignment="1">
      <alignment horizontal="center"/>
      <protection/>
    </xf>
    <xf numFmtId="0" fontId="44" fillId="74" borderId="147" xfId="44" applyFont="1" applyFill="1" applyBorder="1" applyAlignment="1">
      <alignment horizontal="center"/>
      <protection/>
    </xf>
    <xf numFmtId="14" fontId="6" fillId="49" borderId="44" xfId="0" applyNumberFormat="1" applyFont="1" applyFill="1" applyBorder="1" applyAlignment="1">
      <alignment horizontal="center"/>
    </xf>
    <xf numFmtId="0" fontId="286" fillId="0" borderId="0" xfId="0" applyFont="1" applyBorder="1" applyAlignment="1">
      <alignment/>
    </xf>
    <xf numFmtId="0" fontId="26" fillId="75" borderId="148" xfId="46" applyFont="1" applyFill="1" applyBorder="1" applyAlignment="1">
      <alignment horizontal="center"/>
      <protection/>
    </xf>
    <xf numFmtId="0" fontId="26" fillId="75" borderId="149" xfId="46" applyFont="1" applyFill="1" applyBorder="1" applyAlignment="1">
      <alignment horizontal="center"/>
      <protection/>
    </xf>
    <xf numFmtId="0" fontId="26" fillId="75" borderId="150" xfId="46" applyFont="1" applyFill="1" applyBorder="1" applyAlignment="1">
      <alignment horizontal="center"/>
      <protection/>
    </xf>
    <xf numFmtId="0" fontId="182" fillId="75" borderId="151" xfId="46" applyFont="1" applyFill="1" applyBorder="1" applyAlignment="1">
      <alignment horizontal="center"/>
      <protection/>
    </xf>
    <xf numFmtId="0" fontId="183" fillId="75" borderId="64" xfId="46" applyFont="1" applyFill="1" applyBorder="1" applyAlignment="1">
      <alignment horizontal="center"/>
      <protection/>
    </xf>
    <xf numFmtId="0" fontId="183" fillId="75" borderId="152" xfId="46" applyFont="1" applyFill="1" applyBorder="1" applyAlignment="1">
      <alignment horizontal="center"/>
      <protection/>
    </xf>
    <xf numFmtId="0" fontId="182" fillId="75" borderId="153" xfId="46" applyFont="1" applyFill="1" applyBorder="1" applyAlignment="1">
      <alignment horizontal="center"/>
      <protection/>
    </xf>
    <xf numFmtId="0" fontId="183" fillId="75" borderId="53" xfId="46" applyFont="1" applyFill="1" applyBorder="1" applyAlignment="1">
      <alignment horizontal="center"/>
      <protection/>
    </xf>
    <xf numFmtId="0" fontId="183" fillId="75" borderId="22" xfId="46" applyFont="1" applyFill="1" applyBorder="1" applyAlignment="1">
      <alignment horizontal="center"/>
      <protection/>
    </xf>
    <xf numFmtId="0" fontId="183" fillId="75" borderId="46" xfId="46" applyFont="1" applyFill="1" applyBorder="1" applyAlignment="1">
      <alignment horizontal="center"/>
      <protection/>
    </xf>
    <xf numFmtId="0" fontId="183" fillId="75" borderId="154" xfId="46" applyFont="1" applyFill="1" applyBorder="1" applyAlignment="1">
      <alignment horizontal="center"/>
      <protection/>
    </xf>
    <xf numFmtId="0" fontId="183" fillId="75" borderId="155" xfId="46" applyFont="1" applyFill="1" applyBorder="1" applyAlignment="1">
      <alignment horizontal="center"/>
      <protection/>
    </xf>
    <xf numFmtId="1" fontId="287" fillId="6" borderId="152" xfId="46" applyNumberFormat="1" applyFont="1" applyFill="1" applyBorder="1" applyAlignment="1">
      <alignment horizontal="center"/>
      <protection/>
    </xf>
    <xf numFmtId="0" fontId="288" fillId="76" borderId="156" xfId="46" applyFont="1" applyFill="1" applyBorder="1" applyAlignment="1">
      <alignment horizontal="center"/>
      <protection/>
    </xf>
    <xf numFmtId="0" fontId="288" fillId="76" borderId="157" xfId="46" applyFont="1" applyFill="1" applyBorder="1" applyAlignment="1">
      <alignment horizontal="center"/>
      <protection/>
    </xf>
    <xf numFmtId="49" fontId="289" fillId="0" borderId="60" xfId="0" applyNumberFormat="1" applyFont="1" applyBorder="1" applyAlignment="1">
      <alignment horizontal="center" vertical="center"/>
    </xf>
    <xf numFmtId="49" fontId="289" fillId="0" borderId="84" xfId="0" applyNumberFormat="1" applyFont="1" applyFill="1" applyBorder="1" applyAlignment="1">
      <alignment horizontal="center" vertical="center"/>
    </xf>
    <xf numFmtId="49" fontId="289" fillId="0" borderId="158" xfId="0" applyNumberFormat="1" applyFont="1" applyFill="1" applyBorder="1" applyAlignment="1">
      <alignment horizontal="center" vertical="center"/>
    </xf>
    <xf numFmtId="49" fontId="290" fillId="0" borderId="84" xfId="0" applyNumberFormat="1" applyFont="1" applyBorder="1" applyAlignment="1">
      <alignment horizontal="center" vertical="center"/>
    </xf>
    <xf numFmtId="49" fontId="290" fillId="0" borderId="84" xfId="0" applyNumberFormat="1" applyFont="1" applyFill="1" applyBorder="1" applyAlignment="1">
      <alignment horizontal="center" vertical="center"/>
    </xf>
    <xf numFmtId="49" fontId="290" fillId="0" borderId="134" xfId="0" applyNumberFormat="1" applyFont="1" applyFill="1" applyBorder="1" applyAlignment="1">
      <alignment horizontal="center" vertical="center"/>
    </xf>
    <xf numFmtId="49" fontId="291" fillId="0" borderId="84" xfId="0" applyNumberFormat="1" applyFont="1" applyBorder="1" applyAlignment="1">
      <alignment horizontal="center" vertical="center"/>
    </xf>
    <xf numFmtId="49" fontId="291" fillId="0" borderId="84" xfId="0" applyNumberFormat="1" applyFont="1" applyFill="1" applyBorder="1" applyAlignment="1">
      <alignment horizontal="center" vertical="center"/>
    </xf>
    <xf numFmtId="49" fontId="291" fillId="0" borderId="60" xfId="0" applyNumberFormat="1" applyFont="1" applyFill="1" applyBorder="1" applyAlignment="1">
      <alignment horizontal="center" vertical="center"/>
    </xf>
    <xf numFmtId="49" fontId="291" fillId="0" borderId="159" xfId="0" applyNumberFormat="1" applyFont="1" applyFill="1" applyBorder="1" applyAlignment="1">
      <alignment horizontal="center" vertical="center"/>
    </xf>
    <xf numFmtId="49" fontId="292" fillId="0" borderId="60" xfId="0" applyNumberFormat="1" applyFont="1" applyBorder="1" applyAlignment="1">
      <alignment horizontal="center" vertical="center"/>
    </xf>
    <xf numFmtId="49" fontId="292" fillId="0" borderId="135" xfId="0" applyNumberFormat="1" applyFont="1" applyFill="1" applyBorder="1" applyAlignment="1">
      <alignment horizontal="center" vertical="center"/>
    </xf>
    <xf numFmtId="49" fontId="292" fillId="0" borderId="158" xfId="0" applyNumberFormat="1" applyFont="1" applyFill="1" applyBorder="1" applyAlignment="1">
      <alignment horizontal="center" vertical="center"/>
    </xf>
    <xf numFmtId="49" fontId="293" fillId="0" borderId="159" xfId="0" applyNumberFormat="1" applyFont="1" applyBorder="1" applyAlignment="1">
      <alignment horizontal="center" vertical="center"/>
    </xf>
    <xf numFmtId="49" fontId="293" fillId="0" borderId="60" xfId="0" applyNumberFormat="1" applyFont="1" applyBorder="1" applyAlignment="1">
      <alignment horizontal="center" vertical="center"/>
    </xf>
    <xf numFmtId="49" fontId="293" fillId="0" borderId="84" xfId="0" applyNumberFormat="1" applyFont="1" applyFill="1" applyBorder="1" applyAlignment="1">
      <alignment horizontal="center" vertical="center"/>
    </xf>
    <xf numFmtId="49" fontId="293" fillId="0" borderId="158" xfId="0" applyNumberFormat="1" applyFont="1" applyFill="1" applyBorder="1" applyAlignment="1">
      <alignment horizontal="center" vertical="center"/>
    </xf>
    <xf numFmtId="0" fontId="227" fillId="49" borderId="22" xfId="0" applyFont="1" applyFill="1" applyBorder="1" applyAlignment="1">
      <alignment horizontal="center"/>
    </xf>
    <xf numFmtId="0" fontId="0" fillId="0" borderId="24" xfId="0" applyFont="1" applyBorder="1" applyAlignment="1" applyProtection="1">
      <alignment/>
      <protection locked="0"/>
    </xf>
    <xf numFmtId="49" fontId="6" fillId="0" borderId="160" xfId="0" applyNumberFormat="1" applyFont="1" applyBorder="1" applyAlignment="1" applyProtection="1">
      <alignment horizontal="center"/>
      <protection locked="0"/>
    </xf>
    <xf numFmtId="0" fontId="0" fillId="0" borderId="161" xfId="0" applyFont="1" applyBorder="1" applyAlignment="1" applyProtection="1">
      <alignment/>
      <protection locked="0"/>
    </xf>
    <xf numFmtId="0" fontId="0" fillId="0" borderId="162" xfId="0" applyFont="1" applyBorder="1" applyAlignment="1" applyProtection="1">
      <alignment/>
      <protection locked="0"/>
    </xf>
    <xf numFmtId="49" fontId="6" fillId="0" borderId="163" xfId="0" applyNumberFormat="1" applyFont="1" applyBorder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49" fontId="6" fillId="0" borderId="164" xfId="0" applyNumberFormat="1" applyFont="1" applyBorder="1" applyAlignment="1" applyProtection="1">
      <alignment/>
      <protection locked="0"/>
    </xf>
    <xf numFmtId="49" fontId="294" fillId="73" borderId="126" xfId="0" applyNumberFormat="1" applyFont="1" applyFill="1" applyBorder="1" applyAlignment="1">
      <alignment horizontal="center"/>
    </xf>
    <xf numFmtId="49" fontId="295" fillId="73" borderId="127" xfId="0" applyNumberFormat="1" applyFont="1" applyFill="1" applyBorder="1" applyAlignment="1">
      <alignment horizontal="center"/>
    </xf>
    <xf numFmtId="49" fontId="296" fillId="77" borderId="127" xfId="0" applyNumberFormat="1" applyFont="1" applyFill="1" applyBorder="1" applyAlignment="1">
      <alignment horizontal="center"/>
    </xf>
    <xf numFmtId="49" fontId="297" fillId="52" borderId="127" xfId="0" applyNumberFormat="1" applyFont="1" applyFill="1" applyBorder="1" applyAlignment="1">
      <alignment horizontal="center"/>
    </xf>
    <xf numFmtId="49" fontId="298" fillId="53" borderId="127" xfId="0" applyNumberFormat="1" applyFont="1" applyFill="1" applyBorder="1" applyAlignment="1">
      <alignment horizontal="center"/>
    </xf>
    <xf numFmtId="49" fontId="299" fillId="53" borderId="127" xfId="0" applyNumberFormat="1" applyFont="1" applyFill="1" applyBorder="1" applyAlignment="1">
      <alignment horizontal="center"/>
    </xf>
    <xf numFmtId="49" fontId="296" fillId="77" borderId="133" xfId="0" applyNumberFormat="1" applyFont="1" applyFill="1" applyBorder="1" applyAlignment="1">
      <alignment horizontal="center"/>
    </xf>
    <xf numFmtId="49" fontId="294" fillId="77" borderId="127" xfId="0" applyNumberFormat="1" applyFont="1" applyFill="1" applyBorder="1" applyAlignment="1">
      <alignment horizontal="center"/>
    </xf>
    <xf numFmtId="49" fontId="299" fillId="53" borderId="51" xfId="0" applyNumberFormat="1" applyFont="1" applyFill="1" applyBorder="1" applyAlignment="1">
      <alignment horizontal="center"/>
    </xf>
    <xf numFmtId="49" fontId="297" fillId="53" borderId="128" xfId="0" applyNumberFormat="1" applyFont="1" applyFill="1" applyBorder="1" applyAlignment="1">
      <alignment horizontal="center"/>
    </xf>
    <xf numFmtId="49" fontId="298" fillId="53" borderId="59" xfId="0" applyNumberFormat="1" applyFont="1" applyFill="1" applyBorder="1" applyAlignment="1">
      <alignment horizontal="center"/>
    </xf>
    <xf numFmtId="49" fontId="298" fillId="73" borderId="126" xfId="0" applyNumberFormat="1" applyFont="1" applyFill="1" applyBorder="1" applyAlignment="1">
      <alignment horizontal="center"/>
    </xf>
    <xf numFmtId="49" fontId="299" fillId="73" borderId="127" xfId="0" applyNumberFormat="1" applyFont="1" applyFill="1" applyBorder="1" applyAlignment="1">
      <alignment horizontal="center"/>
    </xf>
    <xf numFmtId="49" fontId="297" fillId="77" borderId="127" xfId="0" applyNumberFormat="1" applyFont="1" applyFill="1" applyBorder="1" applyAlignment="1">
      <alignment horizontal="center"/>
    </xf>
    <xf numFmtId="49" fontId="294" fillId="52" borderId="127" xfId="0" applyNumberFormat="1" applyFont="1" applyFill="1" applyBorder="1" applyAlignment="1">
      <alignment horizontal="center"/>
    </xf>
    <xf numFmtId="49" fontId="295" fillId="53" borderId="127" xfId="0" applyNumberFormat="1" applyFont="1" applyFill="1" applyBorder="1" applyAlignment="1">
      <alignment horizontal="center"/>
    </xf>
    <xf numFmtId="49" fontId="296" fillId="53" borderId="127" xfId="0" applyNumberFormat="1" applyFont="1" applyFill="1" applyBorder="1" applyAlignment="1">
      <alignment horizontal="center"/>
    </xf>
    <xf numFmtId="49" fontId="297" fillId="77" borderId="133" xfId="0" applyNumberFormat="1" applyFont="1" applyFill="1" applyBorder="1" applyAlignment="1">
      <alignment horizontal="center"/>
    </xf>
    <xf numFmtId="49" fontId="298" fillId="77" borderId="127" xfId="0" applyNumberFormat="1" applyFont="1" applyFill="1" applyBorder="1" applyAlignment="1">
      <alignment horizontal="center"/>
    </xf>
    <xf numFmtId="49" fontId="296" fillId="53" borderId="51" xfId="0" applyNumberFormat="1" applyFont="1" applyFill="1" applyBorder="1" applyAlignment="1">
      <alignment horizontal="center"/>
    </xf>
    <xf numFmtId="49" fontId="294" fillId="53" borderId="128" xfId="0" applyNumberFormat="1" applyFont="1" applyFill="1" applyBorder="1" applyAlignment="1">
      <alignment horizontal="center"/>
    </xf>
    <xf numFmtId="49" fontId="295" fillId="53" borderId="59" xfId="0" applyNumberFormat="1" applyFont="1" applyFill="1" applyBorder="1" applyAlignment="1">
      <alignment horizontal="center"/>
    </xf>
    <xf numFmtId="1" fontId="268" fillId="0" borderId="0" xfId="46" applyNumberFormat="1" applyFont="1" applyAlignment="1" applyProtection="1">
      <alignment horizontal="center"/>
      <protection locked="0"/>
    </xf>
    <xf numFmtId="1" fontId="265" fillId="0" borderId="0" xfId="46" applyNumberFormat="1" applyFont="1" applyAlignment="1" applyProtection="1">
      <alignment horizontal="center"/>
      <protection locked="0"/>
    </xf>
    <xf numFmtId="1" fontId="266" fillId="0" borderId="67" xfId="46" applyNumberFormat="1" applyFont="1" applyBorder="1" applyAlignment="1" applyProtection="1">
      <alignment horizontal="center"/>
      <protection locked="0"/>
    </xf>
    <xf numFmtId="1" fontId="268" fillId="0" borderId="0" xfId="46" applyNumberFormat="1" applyFont="1" applyBorder="1" applyAlignment="1" applyProtection="1">
      <alignment horizontal="center"/>
      <protection locked="0"/>
    </xf>
    <xf numFmtId="1" fontId="265" fillId="0" borderId="0" xfId="46" applyNumberFormat="1" applyFont="1" applyBorder="1" applyAlignment="1" applyProtection="1">
      <alignment horizontal="center"/>
      <protection locked="0"/>
    </xf>
    <xf numFmtId="1" fontId="268" fillId="0" borderId="53" xfId="46" applyNumberFormat="1" applyFont="1" applyBorder="1" applyAlignment="1" applyProtection="1">
      <alignment horizontal="center"/>
      <protection locked="0"/>
    </xf>
    <xf numFmtId="1" fontId="265" fillId="0" borderId="22" xfId="46" applyNumberFormat="1" applyFont="1" applyBorder="1" applyAlignment="1" applyProtection="1">
      <alignment horizontal="center"/>
      <protection locked="0"/>
    </xf>
    <xf numFmtId="1" fontId="266" fillId="0" borderId="46" xfId="46" applyNumberFormat="1" applyFont="1" applyBorder="1" applyAlignment="1" applyProtection="1">
      <alignment horizontal="center"/>
      <protection locked="0"/>
    </xf>
    <xf numFmtId="0" fontId="227" fillId="49" borderId="23" xfId="0" applyFont="1" applyFill="1" applyBorder="1" applyAlignment="1">
      <alignment horizontal="center"/>
    </xf>
    <xf numFmtId="1" fontId="227" fillId="49" borderId="23" xfId="0" applyNumberFormat="1" applyFont="1" applyFill="1" applyBorder="1" applyAlignment="1">
      <alignment horizontal="center"/>
    </xf>
    <xf numFmtId="1" fontId="227" fillId="49" borderId="21" xfId="0" applyNumberFormat="1" applyFont="1" applyFill="1" applyBorder="1" applyAlignment="1">
      <alignment horizontal="center"/>
    </xf>
    <xf numFmtId="0" fontId="227" fillId="49" borderId="0" xfId="0" applyFont="1" applyFill="1" applyBorder="1" applyAlignment="1">
      <alignment horizontal="center"/>
    </xf>
    <xf numFmtId="1" fontId="227" fillId="49" borderId="0" xfId="0" applyNumberFormat="1" applyFont="1" applyFill="1" applyBorder="1" applyAlignment="1">
      <alignment horizontal="center"/>
    </xf>
    <xf numFmtId="1" fontId="227" fillId="49" borderId="67" xfId="0" applyNumberFormat="1" applyFont="1" applyFill="1" applyBorder="1" applyAlignment="1">
      <alignment horizontal="center"/>
    </xf>
    <xf numFmtId="1" fontId="227" fillId="49" borderId="22" xfId="0" applyNumberFormat="1" applyFont="1" applyFill="1" applyBorder="1" applyAlignment="1">
      <alignment horizontal="center"/>
    </xf>
    <xf numFmtId="1" fontId="227" fillId="49" borderId="46" xfId="0" applyNumberFormat="1" applyFont="1" applyFill="1" applyBorder="1" applyAlignment="1">
      <alignment horizontal="center"/>
    </xf>
    <xf numFmtId="0" fontId="84" fillId="0" borderId="165" xfId="0" applyFont="1" applyBorder="1" applyAlignment="1">
      <alignment horizontal="left" vertical="center"/>
    </xf>
    <xf numFmtId="0" fontId="84" fillId="0" borderId="166" xfId="0" applyFont="1" applyBorder="1" applyAlignment="1">
      <alignment horizontal="left" vertical="center"/>
    </xf>
    <xf numFmtId="0" fontId="84" fillId="0" borderId="167" xfId="0" applyFont="1" applyBorder="1" applyAlignment="1">
      <alignment horizontal="left" vertical="center"/>
    </xf>
    <xf numFmtId="0" fontId="0" fillId="0" borderId="168" xfId="0" applyFont="1" applyBorder="1" applyAlignment="1">
      <alignment horizontal="center"/>
    </xf>
    <xf numFmtId="0" fontId="0" fillId="0" borderId="169" xfId="0" applyFont="1" applyBorder="1" applyAlignment="1">
      <alignment horizontal="center"/>
    </xf>
    <xf numFmtId="0" fontId="0" fillId="0" borderId="127" xfId="0" applyFont="1" applyBorder="1" applyAlignment="1">
      <alignment horizontal="center"/>
    </xf>
    <xf numFmtId="0" fontId="0" fillId="0" borderId="170" xfId="0" applyFont="1" applyBorder="1" applyAlignment="1">
      <alignment horizontal="center"/>
    </xf>
    <xf numFmtId="0" fontId="0" fillId="0" borderId="17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85" fillId="0" borderId="172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5" fillId="0" borderId="173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53" xfId="0" applyFont="1" applyBorder="1" applyAlignment="1">
      <alignment horizontal="center" vertical="center"/>
    </xf>
    <xf numFmtId="0" fontId="85" fillId="0" borderId="22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/>
    </xf>
    <xf numFmtId="0" fontId="0" fillId="0" borderId="174" xfId="0" applyFont="1" applyBorder="1" applyAlignment="1">
      <alignment horizontal="center"/>
    </xf>
    <xf numFmtId="0" fontId="22" fillId="0" borderId="165" xfId="0" applyFont="1" applyBorder="1" applyAlignment="1">
      <alignment horizontal="center" vertical="center"/>
    </xf>
    <xf numFmtId="0" fontId="22" fillId="0" borderId="166" xfId="0" applyFont="1" applyBorder="1" applyAlignment="1">
      <alignment horizontal="center" vertical="center"/>
    </xf>
    <xf numFmtId="0" fontId="22" fillId="0" borderId="175" xfId="0" applyFont="1" applyBorder="1" applyAlignment="1">
      <alignment horizontal="center" vertical="center"/>
    </xf>
    <xf numFmtId="0" fontId="0" fillId="78" borderId="98" xfId="0" applyFont="1" applyFill="1" applyBorder="1" applyAlignment="1">
      <alignment horizontal="center"/>
    </xf>
    <xf numFmtId="0" fontId="0" fillId="78" borderId="121" xfId="0" applyFont="1" applyFill="1" applyBorder="1" applyAlignment="1">
      <alignment horizontal="center"/>
    </xf>
    <xf numFmtId="0" fontId="85" fillId="0" borderId="24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0" fillId="0" borderId="165" xfId="0" applyFont="1" applyBorder="1" applyAlignment="1">
      <alignment horizontal="left" vertical="center"/>
    </xf>
    <xf numFmtId="0" fontId="80" fillId="0" borderId="166" xfId="0" applyFont="1" applyBorder="1" applyAlignment="1">
      <alignment horizontal="left" vertical="center"/>
    </xf>
    <xf numFmtId="0" fontId="80" fillId="0" borderId="167" xfId="0" applyFont="1" applyBorder="1" applyAlignment="1">
      <alignment horizontal="left" vertical="center"/>
    </xf>
    <xf numFmtId="0" fontId="81" fillId="0" borderId="172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173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227" fillId="49" borderId="53" xfId="0" applyFont="1" applyFill="1" applyBorder="1" applyAlignment="1">
      <alignment horizontal="center"/>
    </xf>
    <xf numFmtId="0" fontId="227" fillId="49" borderId="22" xfId="0" applyFont="1" applyFill="1" applyBorder="1" applyAlignment="1">
      <alignment horizontal="center"/>
    </xf>
    <xf numFmtId="0" fontId="227" fillId="49" borderId="46" xfId="0" applyFont="1" applyFill="1" applyBorder="1" applyAlignment="1">
      <alignment horizontal="center"/>
    </xf>
    <xf numFmtId="0" fontId="80" fillId="0" borderId="176" xfId="0" applyFont="1" applyBorder="1" applyAlignment="1">
      <alignment horizontal="left" vertical="center"/>
    </xf>
    <xf numFmtId="0" fontId="80" fillId="0" borderId="125" xfId="0" applyFont="1" applyBorder="1" applyAlignment="1">
      <alignment horizontal="left" vertical="center"/>
    </xf>
    <xf numFmtId="0" fontId="80" fillId="0" borderId="177" xfId="0" applyFont="1" applyBorder="1" applyAlignment="1">
      <alignment horizontal="left" vertical="center"/>
    </xf>
    <xf numFmtId="0" fontId="0" fillId="78" borderId="178" xfId="0" applyFont="1" applyFill="1" applyBorder="1" applyAlignment="1">
      <alignment horizontal="center"/>
    </xf>
    <xf numFmtId="0" fontId="7" fillId="78" borderId="179" xfId="0" applyFont="1" applyFill="1" applyBorder="1" applyAlignment="1" applyProtection="1">
      <alignment horizontal="center"/>
      <protection locked="0"/>
    </xf>
    <xf numFmtId="0" fontId="7" fillId="78" borderId="180" xfId="0" applyFont="1" applyFill="1" applyBorder="1" applyAlignment="1" applyProtection="1">
      <alignment horizontal="center"/>
      <protection locked="0"/>
    </xf>
    <xf numFmtId="0" fontId="22" fillId="0" borderId="181" xfId="0" applyFont="1" applyBorder="1" applyAlignment="1">
      <alignment horizontal="center" vertical="center"/>
    </xf>
    <xf numFmtId="0" fontId="22" fillId="0" borderId="182" xfId="0" applyFont="1" applyBorder="1" applyAlignment="1">
      <alignment horizontal="center" vertical="center"/>
    </xf>
    <xf numFmtId="0" fontId="22" fillId="0" borderId="183" xfId="0" applyFont="1" applyBorder="1" applyAlignment="1">
      <alignment horizontal="center" vertical="center"/>
    </xf>
    <xf numFmtId="0" fontId="74" fillId="0" borderId="184" xfId="0" applyFont="1" applyBorder="1" applyAlignment="1">
      <alignment horizontal="center" vertical="center"/>
    </xf>
    <xf numFmtId="0" fontId="74" fillId="0" borderId="185" xfId="0" applyFont="1" applyBorder="1" applyAlignment="1">
      <alignment horizontal="center" vertical="center"/>
    </xf>
    <xf numFmtId="0" fontId="7" fillId="78" borderId="121" xfId="0" applyFont="1" applyFill="1" applyBorder="1" applyAlignment="1" applyProtection="1">
      <alignment horizontal="center"/>
      <protection locked="0"/>
    </xf>
    <xf numFmtId="0" fontId="0" fillId="0" borderId="129" xfId="0" applyFont="1" applyBorder="1" applyAlignment="1">
      <alignment horizontal="center" vertical="center"/>
    </xf>
    <xf numFmtId="0" fontId="0" fillId="0" borderId="174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170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45" borderId="43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center" vertical="center"/>
    </xf>
    <xf numFmtId="0" fontId="300" fillId="79" borderId="41" xfId="0" applyFont="1" applyFill="1" applyBorder="1" applyAlignment="1">
      <alignment horizontal="center"/>
    </xf>
    <xf numFmtId="0" fontId="300" fillId="79" borderId="43" xfId="0" applyFont="1" applyFill="1" applyBorder="1" applyAlignment="1">
      <alignment horizontal="center"/>
    </xf>
    <xf numFmtId="0" fontId="300" fillId="79" borderId="42" xfId="0" applyFont="1" applyFill="1" applyBorder="1" applyAlignment="1">
      <alignment horizontal="center"/>
    </xf>
    <xf numFmtId="0" fontId="227" fillId="49" borderId="24" xfId="0" applyFont="1" applyFill="1" applyBorder="1" applyAlignment="1">
      <alignment/>
    </xf>
    <xf numFmtId="0" fontId="227" fillId="49" borderId="0" xfId="0" applyFont="1" applyFill="1" applyBorder="1" applyAlignment="1">
      <alignment/>
    </xf>
    <xf numFmtId="0" fontId="227" fillId="49" borderId="67" xfId="0" applyFont="1" applyFill="1" applyBorder="1" applyAlignment="1">
      <alignment/>
    </xf>
    <xf numFmtId="0" fontId="227" fillId="49" borderId="53" xfId="0" applyFont="1" applyFill="1" applyBorder="1" applyAlignment="1">
      <alignment/>
    </xf>
    <xf numFmtId="0" fontId="227" fillId="49" borderId="22" xfId="0" applyFont="1" applyFill="1" applyBorder="1" applyAlignment="1">
      <alignment/>
    </xf>
    <xf numFmtId="0" fontId="227" fillId="49" borderId="46" xfId="0" applyFont="1" applyFill="1" applyBorder="1" applyAlignment="1">
      <alignment/>
    </xf>
    <xf numFmtId="0" fontId="46" fillId="45" borderId="94" xfId="0" applyFont="1" applyFill="1" applyBorder="1" applyAlignment="1">
      <alignment horizontal="center" vertical="center"/>
    </xf>
    <xf numFmtId="0" fontId="46" fillId="45" borderId="186" xfId="0" applyFont="1" applyFill="1" applyBorder="1" applyAlignment="1">
      <alignment horizontal="center" vertical="center"/>
    </xf>
    <xf numFmtId="0" fontId="46" fillId="0" borderId="94" xfId="0" applyFont="1" applyBorder="1" applyAlignment="1">
      <alignment horizontal="center" vertical="center"/>
    </xf>
    <xf numFmtId="0" fontId="46" fillId="0" borderId="186" xfId="0" applyFont="1" applyBorder="1" applyAlignment="1">
      <alignment horizontal="center" vertical="center"/>
    </xf>
    <xf numFmtId="0" fontId="53" fillId="71" borderId="187" xfId="0" applyFont="1" applyFill="1" applyBorder="1" applyAlignment="1">
      <alignment horizontal="center" vertical="center"/>
    </xf>
    <xf numFmtId="0" fontId="53" fillId="71" borderId="188" xfId="0" applyFont="1" applyFill="1" applyBorder="1" applyAlignment="1">
      <alignment horizontal="center" vertical="center"/>
    </xf>
    <xf numFmtId="0" fontId="53" fillId="71" borderId="189" xfId="0" applyFont="1" applyFill="1" applyBorder="1" applyAlignment="1">
      <alignment horizontal="center" vertical="center"/>
    </xf>
    <xf numFmtId="0" fontId="82" fillId="0" borderId="165" xfId="0" applyFont="1" applyBorder="1" applyAlignment="1">
      <alignment horizontal="left" vertical="center"/>
    </xf>
    <xf numFmtId="0" fontId="82" fillId="0" borderId="166" xfId="0" applyFont="1" applyBorder="1" applyAlignment="1">
      <alignment horizontal="left" vertical="center"/>
    </xf>
    <xf numFmtId="0" fontId="82" fillId="0" borderId="167" xfId="0" applyFont="1" applyBorder="1" applyAlignment="1">
      <alignment horizontal="left" vertical="center"/>
    </xf>
    <xf numFmtId="0" fontId="82" fillId="0" borderId="100" xfId="0" applyFont="1" applyBorder="1" applyAlignment="1">
      <alignment horizontal="left" vertical="center"/>
    </xf>
    <xf numFmtId="0" fontId="82" fillId="0" borderId="101" xfId="0" applyFont="1" applyBorder="1" applyAlignment="1">
      <alignment horizontal="left" vertical="center"/>
    </xf>
    <xf numFmtId="0" fontId="82" fillId="0" borderId="190" xfId="0" applyFont="1" applyBorder="1" applyAlignment="1">
      <alignment horizontal="left" vertical="center"/>
    </xf>
    <xf numFmtId="0" fontId="83" fillId="0" borderId="172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83" fillId="0" borderId="173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0" fillId="0" borderId="172" xfId="0" applyFont="1" applyBorder="1" applyAlignment="1">
      <alignment horizontal="left"/>
    </xf>
    <xf numFmtId="0" fontId="80" fillId="0" borderId="10" xfId="0" applyFont="1" applyBorder="1" applyAlignment="1">
      <alignment horizontal="left"/>
    </xf>
    <xf numFmtId="0" fontId="80" fillId="0" borderId="53" xfId="0" applyFont="1" applyBorder="1" applyAlignment="1">
      <alignment horizontal="left"/>
    </xf>
    <xf numFmtId="0" fontId="80" fillId="0" borderId="22" xfId="0" applyFont="1" applyBorder="1" applyAlignment="1">
      <alignment horizontal="left"/>
    </xf>
    <xf numFmtId="0" fontId="81" fillId="0" borderId="53" xfId="0" applyFont="1" applyBorder="1" applyAlignment="1">
      <alignment horizontal="center" vertical="center"/>
    </xf>
    <xf numFmtId="0" fontId="81" fillId="0" borderId="22" xfId="0" applyFont="1" applyBorder="1" applyAlignment="1">
      <alignment horizontal="center" vertical="center"/>
    </xf>
    <xf numFmtId="0" fontId="0" fillId="71" borderId="66" xfId="0" applyFont="1" applyFill="1" applyBorder="1" applyAlignment="1">
      <alignment horizontal="center" vertical="center"/>
    </xf>
    <xf numFmtId="0" fontId="0" fillId="71" borderId="23" xfId="0" applyFont="1" applyFill="1" applyBorder="1" applyAlignment="1">
      <alignment horizontal="center" vertical="center"/>
    </xf>
    <xf numFmtId="0" fontId="0" fillId="71" borderId="191" xfId="0" applyFont="1" applyFill="1" applyBorder="1" applyAlignment="1">
      <alignment horizontal="center" vertical="center"/>
    </xf>
    <xf numFmtId="0" fontId="0" fillId="71" borderId="192" xfId="0" applyFont="1" applyFill="1" applyBorder="1" applyAlignment="1">
      <alignment horizontal="center" vertical="center"/>
    </xf>
    <xf numFmtId="0" fontId="0" fillId="71" borderId="110" xfId="0" applyFont="1" applyFill="1" applyBorder="1" applyAlignment="1">
      <alignment horizontal="center" vertical="center"/>
    </xf>
    <xf numFmtId="0" fontId="0" fillId="71" borderId="193" xfId="0" applyFont="1" applyFill="1" applyBorder="1" applyAlignment="1">
      <alignment horizontal="center" vertical="center"/>
    </xf>
    <xf numFmtId="0" fontId="84" fillId="0" borderId="194" xfId="0" applyFont="1" applyBorder="1" applyAlignment="1">
      <alignment horizontal="left" vertical="center"/>
    </xf>
    <xf numFmtId="0" fontId="84" fillId="0" borderId="100" xfId="0" applyFont="1" applyBorder="1" applyAlignment="1">
      <alignment horizontal="left" vertical="center"/>
    </xf>
    <xf numFmtId="0" fontId="84" fillId="0" borderId="101" xfId="0" applyFont="1" applyBorder="1" applyAlignment="1">
      <alignment horizontal="left" vertical="center"/>
    </xf>
    <xf numFmtId="0" fontId="84" fillId="0" borderId="190" xfId="0" applyFont="1" applyBorder="1" applyAlignment="1">
      <alignment horizontal="left" vertical="center"/>
    </xf>
    <xf numFmtId="0" fontId="84" fillId="0" borderId="195" xfId="0" applyFont="1" applyBorder="1" applyAlignment="1">
      <alignment horizontal="left" vertical="center"/>
    </xf>
    <xf numFmtId="0" fontId="83" fillId="0" borderId="53" xfId="0" applyFont="1" applyBorder="1" applyAlignment="1">
      <alignment horizontal="center" vertical="center"/>
    </xf>
    <xf numFmtId="0" fontId="83" fillId="0" borderId="22" xfId="0" applyFont="1" applyBorder="1" applyAlignment="1">
      <alignment horizontal="center" vertical="center"/>
    </xf>
    <xf numFmtId="0" fontId="301" fillId="49" borderId="102" xfId="0" applyFont="1" applyFill="1" applyBorder="1" applyAlignment="1">
      <alignment horizontal="center" vertical="center"/>
    </xf>
    <xf numFmtId="0" fontId="301" fillId="49" borderId="103" xfId="0" applyFont="1" applyFill="1" applyBorder="1" applyAlignment="1">
      <alignment horizontal="center" vertical="center"/>
    </xf>
    <xf numFmtId="0" fontId="301" fillId="49" borderId="45" xfId="0" applyFont="1" applyFill="1" applyBorder="1" applyAlignment="1">
      <alignment horizontal="center" vertical="center"/>
    </xf>
    <xf numFmtId="0" fontId="0" fillId="71" borderId="94" xfId="0" applyFont="1" applyFill="1" applyBorder="1" applyAlignment="1">
      <alignment horizontal="center" vertical="center"/>
    </xf>
    <xf numFmtId="0" fontId="0" fillId="71" borderId="186" xfId="0" applyFont="1" applyFill="1" applyBorder="1" applyAlignment="1">
      <alignment horizontal="center" vertical="center"/>
    </xf>
    <xf numFmtId="0" fontId="0" fillId="71" borderId="196" xfId="0" applyFont="1" applyFill="1" applyBorder="1" applyAlignment="1">
      <alignment horizontal="center" vertical="center"/>
    </xf>
    <xf numFmtId="0" fontId="302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03" fillId="49" borderId="66" xfId="0" applyFont="1" applyFill="1" applyBorder="1" applyAlignment="1">
      <alignment horizontal="center" vertical="center"/>
    </xf>
    <xf numFmtId="0" fontId="303" fillId="49" borderId="23" xfId="0" applyFont="1" applyFill="1" applyBorder="1" applyAlignment="1">
      <alignment horizontal="center" vertical="center"/>
    </xf>
    <xf numFmtId="0" fontId="303" fillId="49" borderId="21" xfId="0" applyFont="1" applyFill="1" applyBorder="1" applyAlignment="1">
      <alignment horizontal="center" vertical="center"/>
    </xf>
    <xf numFmtId="0" fontId="303" fillId="49" borderId="24" xfId="0" applyFont="1" applyFill="1" applyBorder="1" applyAlignment="1">
      <alignment horizontal="center" vertical="center"/>
    </xf>
    <xf numFmtId="0" fontId="303" fillId="49" borderId="0" xfId="0" applyFont="1" applyFill="1" applyBorder="1" applyAlignment="1">
      <alignment horizontal="center" vertical="center"/>
    </xf>
    <xf numFmtId="0" fontId="303" fillId="49" borderId="67" xfId="0" applyFont="1" applyFill="1" applyBorder="1" applyAlignment="1">
      <alignment horizontal="center" vertical="center"/>
    </xf>
    <xf numFmtId="0" fontId="303" fillId="49" borderId="53" xfId="0" applyFont="1" applyFill="1" applyBorder="1" applyAlignment="1">
      <alignment horizontal="center" vertical="center"/>
    </xf>
    <xf numFmtId="0" fontId="303" fillId="49" borderId="22" xfId="0" applyFont="1" applyFill="1" applyBorder="1" applyAlignment="1">
      <alignment horizontal="center" vertical="center"/>
    </xf>
    <xf numFmtId="0" fontId="303" fillId="49" borderId="46" xfId="0" applyFont="1" applyFill="1" applyBorder="1" applyAlignment="1">
      <alignment horizontal="center" vertical="center"/>
    </xf>
    <xf numFmtId="0" fontId="106" fillId="80" borderId="66" xfId="0" applyFont="1" applyFill="1" applyBorder="1" applyAlignment="1">
      <alignment horizontal="center" vertical="center"/>
    </xf>
    <xf numFmtId="0" fontId="106" fillId="80" borderId="23" xfId="0" applyFont="1" applyFill="1" applyBorder="1" applyAlignment="1">
      <alignment horizontal="center" vertical="center"/>
    </xf>
    <xf numFmtId="0" fontId="106" fillId="80" borderId="21" xfId="0" applyFont="1" applyFill="1" applyBorder="1" applyAlignment="1">
      <alignment horizontal="center" vertical="center"/>
    </xf>
    <xf numFmtId="0" fontId="106" fillId="80" borderId="24" xfId="0" applyFont="1" applyFill="1" applyBorder="1" applyAlignment="1">
      <alignment horizontal="center" vertical="center"/>
    </xf>
    <xf numFmtId="0" fontId="106" fillId="80" borderId="0" xfId="0" applyFont="1" applyFill="1" applyBorder="1" applyAlignment="1">
      <alignment horizontal="center" vertical="center"/>
    </xf>
    <xf numFmtId="0" fontId="106" fillId="80" borderId="67" xfId="0" applyFont="1" applyFill="1" applyBorder="1" applyAlignment="1">
      <alignment horizontal="center" vertical="center"/>
    </xf>
    <xf numFmtId="0" fontId="106" fillId="80" borderId="53" xfId="0" applyFont="1" applyFill="1" applyBorder="1" applyAlignment="1">
      <alignment horizontal="center" vertical="center"/>
    </xf>
    <xf numFmtId="0" fontId="106" fillId="80" borderId="22" xfId="0" applyFont="1" applyFill="1" applyBorder="1" applyAlignment="1">
      <alignment horizontal="center" vertical="center"/>
    </xf>
    <xf numFmtId="0" fontId="106" fillId="80" borderId="46" xfId="0" applyFont="1" applyFill="1" applyBorder="1" applyAlignment="1">
      <alignment horizontal="center" vertical="center"/>
    </xf>
    <xf numFmtId="49" fontId="3" fillId="81" borderId="66" xfId="0" applyNumberFormat="1" applyFont="1" applyFill="1" applyBorder="1" applyAlignment="1">
      <alignment horizontal="center"/>
    </xf>
    <xf numFmtId="49" fontId="3" fillId="81" borderId="197" xfId="0" applyNumberFormat="1" applyFont="1" applyFill="1" applyBorder="1" applyAlignment="1">
      <alignment horizontal="center"/>
    </xf>
    <xf numFmtId="14" fontId="270" fillId="0" borderId="0" xfId="47" applyNumberFormat="1" applyFont="1" applyAlignment="1">
      <alignment horizontal="center"/>
      <protection/>
    </xf>
    <xf numFmtId="49" fontId="304" fillId="0" borderId="81" xfId="47" applyNumberFormat="1" applyFont="1" applyBorder="1" applyAlignment="1">
      <alignment horizontal="center" vertical="center"/>
      <protection/>
    </xf>
    <xf numFmtId="49" fontId="304" fillId="0" borderId="83" xfId="47" applyNumberFormat="1" applyFont="1" applyBorder="1" applyAlignment="1">
      <alignment horizontal="center" vertical="center"/>
      <protection/>
    </xf>
    <xf numFmtId="0" fontId="305" fillId="0" borderId="0" xfId="47" applyFont="1" applyAlignment="1">
      <alignment horizontal="center"/>
      <protection/>
    </xf>
    <xf numFmtId="0" fontId="270" fillId="0" borderId="0" xfId="47" applyFont="1" applyAlignment="1">
      <alignment horizontal="center"/>
      <protection/>
    </xf>
    <xf numFmtId="0" fontId="306" fillId="49" borderId="66" xfId="47" applyFont="1" applyFill="1" applyBorder="1" applyAlignment="1">
      <alignment horizontal="center" vertical="center"/>
      <protection/>
    </xf>
    <xf numFmtId="0" fontId="306" fillId="49" borderId="23" xfId="47" applyFont="1" applyFill="1" applyBorder="1" applyAlignment="1">
      <alignment horizontal="center" vertical="center"/>
      <protection/>
    </xf>
    <xf numFmtId="0" fontId="306" fillId="49" borderId="21" xfId="47" applyFont="1" applyFill="1" applyBorder="1" applyAlignment="1">
      <alignment horizontal="center" vertical="center"/>
      <protection/>
    </xf>
    <xf numFmtId="0" fontId="306" fillId="49" borderId="24" xfId="47" applyFont="1" applyFill="1" applyBorder="1" applyAlignment="1">
      <alignment horizontal="center" vertical="center"/>
      <protection/>
    </xf>
    <xf numFmtId="0" fontId="306" fillId="49" borderId="0" xfId="47" applyFont="1" applyFill="1" applyBorder="1" applyAlignment="1">
      <alignment horizontal="center" vertical="center"/>
      <protection/>
    </xf>
    <xf numFmtId="0" fontId="306" fillId="49" borderId="67" xfId="47" applyFont="1" applyFill="1" applyBorder="1" applyAlignment="1">
      <alignment horizontal="center" vertical="center"/>
      <protection/>
    </xf>
    <xf numFmtId="0" fontId="306" fillId="49" borderId="53" xfId="47" applyFont="1" applyFill="1" applyBorder="1" applyAlignment="1">
      <alignment horizontal="center" vertical="center"/>
      <protection/>
    </xf>
    <xf numFmtId="0" fontId="306" fillId="49" borderId="22" xfId="47" applyFont="1" applyFill="1" applyBorder="1" applyAlignment="1">
      <alignment horizontal="center" vertical="center"/>
      <protection/>
    </xf>
    <xf numFmtId="0" fontId="306" fillId="49" borderId="46" xfId="47" applyFont="1" applyFill="1" applyBorder="1" applyAlignment="1">
      <alignment horizontal="center" vertical="center"/>
      <protection/>
    </xf>
    <xf numFmtId="49" fontId="7" fillId="82" borderId="0" xfId="0" applyNumberFormat="1" applyFont="1" applyFill="1" applyBorder="1" applyAlignment="1">
      <alignment horizontal="center"/>
    </xf>
    <xf numFmtId="49" fontId="7" fillId="82" borderId="60" xfId="0" applyNumberFormat="1" applyFont="1" applyFill="1" applyBorder="1" applyAlignment="1">
      <alignment horizontal="center"/>
    </xf>
    <xf numFmtId="49" fontId="7" fillId="83" borderId="0" xfId="0" applyNumberFormat="1" applyFont="1" applyFill="1" applyBorder="1" applyAlignment="1">
      <alignment horizontal="center"/>
    </xf>
    <xf numFmtId="49" fontId="7" fillId="83" borderId="60" xfId="0" applyNumberFormat="1" applyFont="1" applyFill="1" applyBorder="1" applyAlignment="1">
      <alignment horizontal="center"/>
    </xf>
    <xf numFmtId="49" fontId="7" fillId="82" borderId="18" xfId="0" applyNumberFormat="1" applyFont="1" applyFill="1" applyBorder="1" applyAlignment="1">
      <alignment horizontal="center"/>
    </xf>
    <xf numFmtId="49" fontId="7" fillId="82" borderId="56" xfId="0" applyNumberFormat="1" applyFont="1" applyFill="1" applyBorder="1" applyAlignment="1">
      <alignment horizontal="center"/>
    </xf>
    <xf numFmtId="0" fontId="8" fillId="84" borderId="128" xfId="0" applyFont="1" applyFill="1" applyBorder="1" applyAlignment="1">
      <alignment horizontal="center"/>
    </xf>
    <xf numFmtId="0" fontId="8" fillId="84" borderId="80" xfId="0" applyFont="1" applyFill="1" applyBorder="1" applyAlignment="1">
      <alignment horizontal="center"/>
    </xf>
    <xf numFmtId="0" fontId="8" fillId="84" borderId="112" xfId="0" applyFont="1" applyFill="1" applyBorder="1" applyAlignment="1">
      <alignment horizontal="center"/>
    </xf>
    <xf numFmtId="0" fontId="240" fillId="34" borderId="0" xfId="0" applyFont="1" applyFill="1" applyBorder="1" applyAlignment="1">
      <alignment horizontal="center"/>
    </xf>
    <xf numFmtId="0" fontId="101" fillId="80" borderId="66" xfId="0" applyFont="1" applyFill="1" applyBorder="1" applyAlignment="1">
      <alignment horizontal="center" vertical="center"/>
    </xf>
    <xf numFmtId="0" fontId="101" fillId="80" borderId="23" xfId="0" applyFont="1" applyFill="1" applyBorder="1" applyAlignment="1">
      <alignment horizontal="center" vertical="center"/>
    </xf>
    <xf numFmtId="0" fontId="101" fillId="80" borderId="21" xfId="0" applyFont="1" applyFill="1" applyBorder="1" applyAlignment="1">
      <alignment horizontal="center" vertical="center"/>
    </xf>
    <xf numFmtId="0" fontId="101" fillId="80" borderId="53" xfId="0" applyFont="1" applyFill="1" applyBorder="1" applyAlignment="1">
      <alignment horizontal="center" vertical="center"/>
    </xf>
    <xf numFmtId="0" fontId="101" fillId="80" borderId="22" xfId="0" applyFont="1" applyFill="1" applyBorder="1" applyAlignment="1">
      <alignment horizontal="center" vertical="center"/>
    </xf>
    <xf numFmtId="0" fontId="101" fillId="80" borderId="46" xfId="0" applyFont="1" applyFill="1" applyBorder="1" applyAlignment="1">
      <alignment horizontal="center" vertical="center"/>
    </xf>
    <xf numFmtId="49" fontId="7" fillId="83" borderId="129" xfId="0" applyNumberFormat="1" applyFont="1" applyFill="1" applyBorder="1" applyAlignment="1">
      <alignment horizontal="center"/>
    </xf>
    <xf numFmtId="49" fontId="7" fillId="83" borderId="134" xfId="0" applyNumberFormat="1" applyFont="1" applyFill="1" applyBorder="1" applyAlignment="1">
      <alignment horizontal="center"/>
    </xf>
    <xf numFmtId="49" fontId="7" fillId="82" borderId="59" xfId="0" applyNumberFormat="1" applyFont="1" applyFill="1" applyBorder="1" applyAlignment="1">
      <alignment horizontal="center"/>
    </xf>
    <xf numFmtId="20" fontId="166" fillId="46" borderId="66" xfId="0" applyNumberFormat="1" applyFont="1" applyFill="1" applyBorder="1" applyAlignment="1">
      <alignment horizontal="center" vertical="center"/>
    </xf>
    <xf numFmtId="20" fontId="166" fillId="46" borderId="53" xfId="0" applyNumberFormat="1" applyFont="1" applyFill="1" applyBorder="1" applyAlignment="1">
      <alignment horizontal="center" vertical="center"/>
    </xf>
    <xf numFmtId="0" fontId="53" fillId="46" borderId="120" xfId="0" applyFont="1" applyFill="1" applyBorder="1" applyAlignment="1">
      <alignment horizontal="center" vertical="center"/>
    </xf>
    <xf numFmtId="0" fontId="53" fillId="46" borderId="23" xfId="0" applyFont="1" applyFill="1" applyBorder="1" applyAlignment="1">
      <alignment horizontal="center" vertical="center"/>
    </xf>
    <xf numFmtId="0" fontId="53" fillId="46" borderId="21" xfId="0" applyFont="1" applyFill="1" applyBorder="1" applyAlignment="1">
      <alignment horizontal="center" vertical="center"/>
    </xf>
    <xf numFmtId="0" fontId="53" fillId="46" borderId="171" xfId="0" applyFont="1" applyFill="1" applyBorder="1" applyAlignment="1">
      <alignment horizontal="center" vertical="center"/>
    </xf>
    <xf numFmtId="0" fontId="53" fillId="46" borderId="22" xfId="0" applyFont="1" applyFill="1" applyBorder="1" applyAlignment="1">
      <alignment horizontal="center" vertical="center"/>
    </xf>
    <xf numFmtId="0" fontId="53" fillId="46" borderId="46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07" fillId="49" borderId="66" xfId="0" applyFont="1" applyFill="1" applyBorder="1" applyAlignment="1">
      <alignment horizontal="center" vertical="center"/>
    </xf>
    <xf numFmtId="0" fontId="307" fillId="49" borderId="23" xfId="0" applyFont="1" applyFill="1" applyBorder="1" applyAlignment="1">
      <alignment horizontal="center" vertical="center"/>
    </xf>
    <xf numFmtId="0" fontId="307" fillId="49" borderId="21" xfId="0" applyFont="1" applyFill="1" applyBorder="1" applyAlignment="1">
      <alignment horizontal="center" vertical="center"/>
    </xf>
    <xf numFmtId="0" fontId="307" fillId="49" borderId="24" xfId="0" applyFont="1" applyFill="1" applyBorder="1" applyAlignment="1">
      <alignment horizontal="center" vertical="center"/>
    </xf>
    <xf numFmtId="0" fontId="307" fillId="49" borderId="0" xfId="0" applyFont="1" applyFill="1" applyBorder="1" applyAlignment="1">
      <alignment horizontal="center" vertical="center"/>
    </xf>
    <xf numFmtId="0" fontId="307" fillId="49" borderId="67" xfId="0" applyFont="1" applyFill="1" applyBorder="1" applyAlignment="1">
      <alignment horizontal="center" vertical="center"/>
    </xf>
    <xf numFmtId="0" fontId="307" fillId="49" borderId="53" xfId="0" applyFont="1" applyFill="1" applyBorder="1" applyAlignment="1">
      <alignment horizontal="center" vertical="center"/>
    </xf>
    <xf numFmtId="0" fontId="307" fillId="49" borderId="22" xfId="0" applyFont="1" applyFill="1" applyBorder="1" applyAlignment="1">
      <alignment horizontal="center" vertical="center"/>
    </xf>
    <xf numFmtId="0" fontId="307" fillId="49" borderId="46" xfId="0" applyFont="1" applyFill="1" applyBorder="1" applyAlignment="1">
      <alignment horizontal="center" vertical="center"/>
    </xf>
    <xf numFmtId="165" fontId="166" fillId="46" borderId="149" xfId="0" applyNumberFormat="1" applyFont="1" applyFill="1" applyBorder="1" applyAlignment="1">
      <alignment horizontal="center" vertical="center"/>
    </xf>
    <xf numFmtId="165" fontId="166" fillId="46" borderId="198" xfId="0" applyNumberFormat="1" applyFont="1" applyFill="1" applyBorder="1" applyAlignment="1">
      <alignment horizontal="center" vertical="center"/>
    </xf>
    <xf numFmtId="165" fontId="166" fillId="46" borderId="199" xfId="0" applyNumberFormat="1" applyFont="1" applyFill="1" applyBorder="1" applyAlignment="1">
      <alignment horizontal="center" vertical="center"/>
    </xf>
    <xf numFmtId="165" fontId="166" fillId="46" borderId="150" xfId="0" applyNumberFormat="1" applyFont="1" applyFill="1" applyBorder="1" applyAlignment="1">
      <alignment horizontal="center" vertical="center"/>
    </xf>
    <xf numFmtId="0" fontId="59" fillId="54" borderId="66" xfId="0" applyFont="1" applyFill="1" applyBorder="1" applyAlignment="1">
      <alignment horizontal="center" vertical="center"/>
    </xf>
    <xf numFmtId="0" fontId="59" fillId="54" borderId="23" xfId="0" applyFont="1" applyFill="1" applyBorder="1" applyAlignment="1">
      <alignment horizontal="center" vertical="center"/>
    </xf>
    <xf numFmtId="0" fontId="59" fillId="54" borderId="21" xfId="0" applyFont="1" applyFill="1" applyBorder="1" applyAlignment="1">
      <alignment horizontal="center" vertical="center"/>
    </xf>
    <xf numFmtId="0" fontId="59" fillId="54" borderId="53" xfId="0" applyFont="1" applyFill="1" applyBorder="1" applyAlignment="1">
      <alignment horizontal="center" vertical="center"/>
    </xf>
    <xf numFmtId="0" fontId="59" fillId="54" borderId="22" xfId="0" applyFont="1" applyFill="1" applyBorder="1" applyAlignment="1">
      <alignment horizontal="center" vertical="center"/>
    </xf>
    <xf numFmtId="0" fontId="59" fillId="54" borderId="46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308" fillId="0" borderId="0" xfId="0" applyNumberFormat="1" applyFont="1" applyAlignment="1">
      <alignment horizontal="center"/>
    </xf>
    <xf numFmtId="0" fontId="308" fillId="0" borderId="0" xfId="0" applyFont="1" applyAlignment="1">
      <alignment horizontal="center"/>
    </xf>
    <xf numFmtId="0" fontId="301" fillId="49" borderId="66" xfId="0" applyFont="1" applyFill="1" applyBorder="1" applyAlignment="1">
      <alignment horizontal="center" vertical="center"/>
    </xf>
    <xf numFmtId="0" fontId="301" fillId="49" borderId="23" xfId="0" applyFont="1" applyFill="1" applyBorder="1" applyAlignment="1">
      <alignment horizontal="center" vertical="center"/>
    </xf>
    <xf numFmtId="0" fontId="301" fillId="49" borderId="21" xfId="0" applyFont="1" applyFill="1" applyBorder="1" applyAlignment="1">
      <alignment horizontal="center" vertical="center"/>
    </xf>
    <xf numFmtId="0" fontId="301" fillId="49" borderId="24" xfId="0" applyFont="1" applyFill="1" applyBorder="1" applyAlignment="1">
      <alignment horizontal="center" vertical="center"/>
    </xf>
    <xf numFmtId="0" fontId="301" fillId="49" borderId="0" xfId="0" applyFont="1" applyFill="1" applyBorder="1" applyAlignment="1">
      <alignment horizontal="center" vertical="center"/>
    </xf>
    <xf numFmtId="0" fontId="301" fillId="49" borderId="67" xfId="0" applyFont="1" applyFill="1" applyBorder="1" applyAlignment="1">
      <alignment horizontal="center" vertical="center"/>
    </xf>
    <xf numFmtId="0" fontId="301" fillId="49" borderId="53" xfId="0" applyFont="1" applyFill="1" applyBorder="1" applyAlignment="1">
      <alignment horizontal="center" vertical="center"/>
    </xf>
    <xf numFmtId="0" fontId="301" fillId="49" borderId="22" xfId="0" applyFont="1" applyFill="1" applyBorder="1" applyAlignment="1">
      <alignment horizontal="center" vertical="center"/>
    </xf>
    <xf numFmtId="0" fontId="301" fillId="49" borderId="46" xfId="0" applyFont="1" applyFill="1" applyBorder="1" applyAlignment="1">
      <alignment horizontal="center" vertical="center"/>
    </xf>
    <xf numFmtId="0" fontId="251" fillId="49" borderId="82" xfId="0" applyFont="1" applyFill="1" applyBorder="1" applyAlignment="1">
      <alignment horizontal="center"/>
    </xf>
    <xf numFmtId="0" fontId="251" fillId="49" borderId="86" xfId="0" applyFont="1" applyFill="1" applyBorder="1" applyAlignment="1">
      <alignment horizontal="center"/>
    </xf>
    <xf numFmtId="0" fontId="251" fillId="49" borderId="21" xfId="0" applyFont="1" applyFill="1" applyBorder="1" applyAlignment="1">
      <alignment horizontal="center"/>
    </xf>
    <xf numFmtId="0" fontId="251" fillId="49" borderId="46" xfId="0" applyFont="1" applyFill="1" applyBorder="1" applyAlignment="1">
      <alignment horizontal="center"/>
    </xf>
    <xf numFmtId="0" fontId="251" fillId="49" borderId="81" xfId="0" applyFont="1" applyFill="1" applyBorder="1" applyAlignment="1">
      <alignment horizontal="center"/>
    </xf>
    <xf numFmtId="0" fontId="251" fillId="49" borderId="85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4" fontId="67" fillId="0" borderId="10" xfId="0" applyNumberFormat="1" applyFont="1" applyBorder="1" applyAlignment="1">
      <alignment horizontal="center" vertical="center"/>
    </xf>
    <xf numFmtId="14" fontId="67" fillId="0" borderId="104" xfId="0" applyNumberFormat="1" applyFont="1" applyBorder="1" applyAlignment="1">
      <alignment horizontal="center" vertical="center"/>
    </xf>
    <xf numFmtId="0" fontId="198" fillId="0" borderId="0" xfId="0" applyFont="1" applyBorder="1" applyAlignment="1">
      <alignment horizontal="center"/>
    </xf>
    <xf numFmtId="0" fontId="87" fillId="0" borderId="51" xfId="0" applyFont="1" applyBorder="1" applyAlignment="1">
      <alignment horizontal="center" vertical="center"/>
    </xf>
    <xf numFmtId="0" fontId="242" fillId="49" borderId="66" xfId="0" applyFont="1" applyFill="1" applyBorder="1" applyAlignment="1">
      <alignment horizontal="center" vertical="center"/>
    </xf>
    <xf numFmtId="0" fontId="242" fillId="49" borderId="23" xfId="0" applyFont="1" applyFill="1" applyBorder="1" applyAlignment="1">
      <alignment horizontal="center" vertical="center"/>
    </xf>
    <xf numFmtId="0" fontId="242" fillId="49" borderId="21" xfId="0" applyFont="1" applyFill="1" applyBorder="1" applyAlignment="1">
      <alignment horizontal="center" vertical="center"/>
    </xf>
    <xf numFmtId="0" fontId="242" fillId="49" borderId="24" xfId="0" applyFont="1" applyFill="1" applyBorder="1" applyAlignment="1">
      <alignment horizontal="center" vertical="center"/>
    </xf>
    <xf numFmtId="0" fontId="242" fillId="49" borderId="0" xfId="0" applyFont="1" applyFill="1" applyBorder="1" applyAlignment="1">
      <alignment horizontal="center" vertical="center"/>
    </xf>
    <xf numFmtId="0" fontId="242" fillId="49" borderId="67" xfId="0" applyFont="1" applyFill="1" applyBorder="1" applyAlignment="1">
      <alignment horizontal="center" vertical="center"/>
    </xf>
    <xf numFmtId="0" fontId="242" fillId="49" borderId="53" xfId="0" applyFont="1" applyFill="1" applyBorder="1" applyAlignment="1">
      <alignment horizontal="center" vertical="center"/>
    </xf>
    <xf numFmtId="0" fontId="242" fillId="49" borderId="22" xfId="0" applyFont="1" applyFill="1" applyBorder="1" applyAlignment="1">
      <alignment horizontal="center" vertical="center"/>
    </xf>
    <xf numFmtId="0" fontId="242" fillId="49" borderId="46" xfId="0" applyFont="1" applyFill="1" applyBorder="1" applyAlignment="1">
      <alignment horizontal="center" vertical="center"/>
    </xf>
    <xf numFmtId="0" fontId="105" fillId="46" borderId="200" xfId="44" applyFont="1" applyFill="1" applyBorder="1" applyAlignment="1">
      <alignment horizontal="center"/>
      <protection/>
    </xf>
    <xf numFmtId="49" fontId="309" fillId="7" borderId="201" xfId="0" applyNumberFormat="1" applyFont="1" applyFill="1" applyBorder="1" applyAlignment="1">
      <alignment horizontal="center" vertical="center" wrapText="1"/>
    </xf>
    <xf numFmtId="49" fontId="309" fillId="7" borderId="202" xfId="0" applyNumberFormat="1" applyFont="1" applyFill="1" applyBorder="1" applyAlignment="1">
      <alignment horizontal="center" vertical="center" wrapText="1"/>
    </xf>
    <xf numFmtId="49" fontId="310" fillId="6" borderId="203" xfId="0" applyNumberFormat="1" applyFont="1" applyFill="1" applyBorder="1" applyAlignment="1">
      <alignment horizontal="center"/>
    </xf>
    <xf numFmtId="49" fontId="310" fillId="6" borderId="202" xfId="0" applyNumberFormat="1" applyFont="1" applyFill="1" applyBorder="1" applyAlignment="1">
      <alignment horizontal="center"/>
    </xf>
    <xf numFmtId="49" fontId="310" fillId="6" borderId="204" xfId="0" applyNumberFormat="1" applyFont="1" applyFill="1" applyBorder="1" applyAlignment="1">
      <alignment horizontal="center"/>
    </xf>
    <xf numFmtId="0" fontId="311" fillId="74" borderId="205" xfId="44" applyFont="1" applyFill="1" applyBorder="1" applyAlignment="1">
      <alignment horizontal="center" vertical="center" wrapText="1"/>
      <protection/>
    </xf>
    <xf numFmtId="0" fontId="311" fillId="74" borderId="206" xfId="44" applyFont="1" applyFill="1" applyBorder="1" applyAlignment="1">
      <alignment horizontal="center" vertical="center" wrapText="1"/>
      <protection/>
    </xf>
    <xf numFmtId="0" fontId="6" fillId="46" borderId="43" xfId="0" applyFont="1" applyFill="1" applyBorder="1" applyAlignment="1">
      <alignment horizontal="center" vertical="center"/>
    </xf>
    <xf numFmtId="0" fontId="6" fillId="46" borderId="186" xfId="0" applyFont="1" applyFill="1" applyBorder="1" applyAlignment="1">
      <alignment horizontal="center" vertical="center"/>
    </xf>
    <xf numFmtId="0" fontId="311" fillId="74" borderId="207" xfId="44" applyFont="1" applyFill="1" applyBorder="1" applyAlignment="1">
      <alignment horizontal="center" vertical="center" wrapText="1"/>
      <protection/>
    </xf>
    <xf numFmtId="14" fontId="285" fillId="0" borderId="0" xfId="0" applyNumberFormat="1" applyFont="1" applyAlignment="1">
      <alignment horizontal="center" vertical="center"/>
    </xf>
    <xf numFmtId="0" fontId="105" fillId="46" borderId="205" xfId="44" applyFont="1" applyFill="1" applyBorder="1" applyAlignment="1">
      <alignment horizontal="center" vertical="center"/>
      <protection/>
    </xf>
    <xf numFmtId="0" fontId="105" fillId="46" borderId="208" xfId="44" applyFont="1" applyFill="1" applyBorder="1" applyAlignment="1">
      <alignment horizontal="center" vertical="center"/>
      <protection/>
    </xf>
    <xf numFmtId="0" fontId="312" fillId="0" borderId="0" xfId="0" applyFont="1" applyAlignment="1">
      <alignment horizontal="center"/>
    </xf>
    <xf numFmtId="0" fontId="6" fillId="46" borderId="41" xfId="0" applyFont="1" applyFill="1" applyBorder="1" applyAlignment="1">
      <alignment horizontal="center" vertical="center"/>
    </xf>
    <xf numFmtId="49" fontId="38" fillId="0" borderId="0" xfId="46" applyNumberFormat="1" applyFont="1" applyBorder="1" applyAlignment="1">
      <alignment horizontal="center"/>
      <protection/>
    </xf>
    <xf numFmtId="0" fontId="34" fillId="80" borderId="0" xfId="0" applyFont="1" applyFill="1" applyAlignment="1">
      <alignment horizontal="center" vertical="center"/>
    </xf>
    <xf numFmtId="14" fontId="143" fillId="25" borderId="209" xfId="46" applyNumberFormat="1" applyFont="1" applyFill="1" applyBorder="1" applyAlignment="1">
      <alignment horizontal="center" vertical="center"/>
      <protection/>
    </xf>
    <xf numFmtId="0" fontId="143" fillId="25" borderId="210" xfId="46" applyFont="1" applyFill="1" applyBorder="1" applyAlignment="1">
      <alignment horizontal="center" vertical="center"/>
      <protection/>
    </xf>
    <xf numFmtId="0" fontId="143" fillId="25" borderId="211" xfId="46" applyFont="1" applyFill="1" applyBorder="1" applyAlignment="1">
      <alignment horizontal="center" vertical="center"/>
      <protection/>
    </xf>
    <xf numFmtId="14" fontId="143" fillId="25" borderId="210" xfId="46" applyNumberFormat="1" applyFont="1" applyFill="1" applyBorder="1" applyAlignment="1">
      <alignment horizontal="center" vertical="center"/>
      <protection/>
    </xf>
    <xf numFmtId="14" fontId="143" fillId="25" borderId="212" xfId="46" applyNumberFormat="1" applyFont="1" applyFill="1" applyBorder="1" applyAlignment="1">
      <alignment horizontal="center" vertical="center"/>
      <protection/>
    </xf>
    <xf numFmtId="14" fontId="75" fillId="25" borderId="212" xfId="46" applyNumberFormat="1" applyFont="1" applyFill="1" applyBorder="1" applyAlignment="1">
      <alignment horizontal="center" vertical="center"/>
      <protection/>
    </xf>
    <xf numFmtId="0" fontId="75" fillId="25" borderId="210" xfId="46" applyFont="1" applyFill="1" applyBorder="1" applyAlignment="1">
      <alignment horizontal="center" vertical="center"/>
      <protection/>
    </xf>
    <xf numFmtId="0" fontId="75" fillId="25" borderId="213" xfId="46" applyFont="1" applyFill="1" applyBorder="1" applyAlignment="1">
      <alignment horizontal="center" vertical="center"/>
      <protection/>
    </xf>
    <xf numFmtId="0" fontId="313" fillId="49" borderId="66" xfId="0" applyFont="1" applyFill="1" applyBorder="1" applyAlignment="1">
      <alignment horizontal="center" vertical="center"/>
    </xf>
    <xf numFmtId="0" fontId="313" fillId="49" borderId="23" xfId="0" applyFont="1" applyFill="1" applyBorder="1" applyAlignment="1">
      <alignment horizontal="center" vertical="center"/>
    </xf>
    <xf numFmtId="0" fontId="313" fillId="49" borderId="21" xfId="0" applyFont="1" applyFill="1" applyBorder="1" applyAlignment="1">
      <alignment horizontal="center" vertical="center"/>
    </xf>
    <xf numFmtId="0" fontId="313" fillId="49" borderId="24" xfId="0" applyFont="1" applyFill="1" applyBorder="1" applyAlignment="1">
      <alignment horizontal="center" vertical="center"/>
    </xf>
    <xf numFmtId="0" fontId="313" fillId="49" borderId="0" xfId="0" applyFont="1" applyFill="1" applyBorder="1" applyAlignment="1">
      <alignment horizontal="center" vertical="center"/>
    </xf>
    <xf numFmtId="0" fontId="313" fillId="49" borderId="67" xfId="0" applyFont="1" applyFill="1" applyBorder="1" applyAlignment="1">
      <alignment horizontal="center" vertical="center"/>
    </xf>
    <xf numFmtId="0" fontId="313" fillId="49" borderId="53" xfId="0" applyFont="1" applyFill="1" applyBorder="1" applyAlignment="1">
      <alignment horizontal="center" vertical="center"/>
    </xf>
    <xf numFmtId="0" fontId="313" fillId="49" borderId="22" xfId="0" applyFont="1" applyFill="1" applyBorder="1" applyAlignment="1">
      <alignment horizontal="center" vertical="center"/>
    </xf>
    <xf numFmtId="0" fontId="313" fillId="49" borderId="46" xfId="0" applyFont="1" applyFill="1" applyBorder="1" applyAlignment="1">
      <alignment horizontal="center" vertical="center"/>
    </xf>
    <xf numFmtId="0" fontId="244" fillId="0" borderId="0" xfId="46" applyFont="1" applyAlignment="1">
      <alignment horizontal="center"/>
      <protection/>
    </xf>
    <xf numFmtId="14" fontId="314" fillId="0" borderId="0" xfId="46" applyNumberFormat="1" applyFont="1" applyAlignment="1">
      <alignment horizontal="center"/>
      <protection/>
    </xf>
    <xf numFmtId="49" fontId="227" fillId="49" borderId="66" xfId="0" applyNumberFormat="1" applyFont="1" applyFill="1" applyBorder="1" applyAlignment="1">
      <alignment/>
    </xf>
    <xf numFmtId="0" fontId="227" fillId="49" borderId="23" xfId="0" applyFont="1" applyFill="1" applyBorder="1" applyAlignment="1">
      <alignment/>
    </xf>
    <xf numFmtId="0" fontId="315" fillId="0" borderId="0" xfId="46" applyFont="1" applyAlignment="1">
      <alignment horizontal="center" vertical="top"/>
      <protection/>
    </xf>
    <xf numFmtId="0" fontId="316" fillId="75" borderId="105" xfId="46" applyFont="1" applyFill="1" applyBorder="1" applyAlignment="1">
      <alignment horizontal="center"/>
      <protection/>
    </xf>
    <xf numFmtId="0" fontId="316" fillId="75" borderId="174" xfId="46" applyFont="1" applyFill="1" applyBorder="1" applyAlignment="1">
      <alignment horizontal="center"/>
      <protection/>
    </xf>
    <xf numFmtId="0" fontId="316" fillId="75" borderId="214" xfId="46" applyFont="1" applyFill="1" applyBorder="1" applyAlignment="1">
      <alignment horizontal="center"/>
      <protection/>
    </xf>
    <xf numFmtId="0" fontId="183" fillId="75" borderId="64" xfId="46" applyFont="1" applyFill="1" applyBorder="1" applyAlignment="1">
      <alignment horizontal="center" vertical="center"/>
      <protection/>
    </xf>
    <xf numFmtId="0" fontId="183" fillId="75" borderId="154" xfId="46" applyFont="1" applyFill="1" applyBorder="1" applyAlignment="1">
      <alignment horizontal="center" vertical="center"/>
      <protection/>
    </xf>
    <xf numFmtId="0" fontId="103" fillId="25" borderId="215" xfId="46" applyFont="1" applyFill="1" applyBorder="1" applyAlignment="1">
      <alignment horizontal="center" vertical="center"/>
      <protection/>
    </xf>
    <xf numFmtId="0" fontId="317" fillId="25" borderId="123" xfId="46" applyFont="1" applyFill="1" applyBorder="1" applyAlignment="1">
      <alignment horizontal="center" vertical="center"/>
      <protection/>
    </xf>
    <xf numFmtId="0" fontId="317" fillId="25" borderId="216" xfId="46" applyFont="1" applyFill="1" applyBorder="1" applyAlignment="1">
      <alignment horizontal="center" vertical="center"/>
      <protection/>
    </xf>
    <xf numFmtId="0" fontId="317" fillId="25" borderId="217" xfId="46" applyFont="1" applyFill="1" applyBorder="1" applyAlignment="1">
      <alignment horizontal="center" vertical="center"/>
      <protection/>
    </xf>
    <xf numFmtId="0" fontId="317" fillId="25" borderId="18" xfId="46" applyFont="1" applyFill="1" applyBorder="1" applyAlignment="1">
      <alignment horizontal="center" vertical="center"/>
      <protection/>
    </xf>
    <xf numFmtId="0" fontId="317" fillId="25" borderId="218" xfId="46" applyFont="1" applyFill="1" applyBorder="1" applyAlignment="1">
      <alignment horizontal="center" vertical="center"/>
      <protection/>
    </xf>
    <xf numFmtId="0" fontId="260" fillId="25" borderId="215" xfId="46" applyFont="1" applyFill="1" applyBorder="1" applyAlignment="1">
      <alignment horizontal="center" vertical="center"/>
      <protection/>
    </xf>
    <xf numFmtId="0" fontId="317" fillId="25" borderId="219" xfId="46" applyFont="1" applyFill="1" applyBorder="1" applyAlignment="1">
      <alignment horizontal="center" vertical="center"/>
      <protection/>
    </xf>
    <xf numFmtId="0" fontId="317" fillId="25" borderId="220" xfId="46" applyFont="1" applyFill="1" applyBorder="1" applyAlignment="1">
      <alignment horizontal="center" vertical="center"/>
      <protection/>
    </xf>
    <xf numFmtId="0" fontId="260" fillId="25" borderId="123" xfId="46" applyFont="1" applyFill="1" applyBorder="1" applyAlignment="1">
      <alignment horizontal="center" vertical="center"/>
      <protection/>
    </xf>
    <xf numFmtId="0" fontId="260" fillId="25" borderId="219" xfId="46" applyFont="1" applyFill="1" applyBorder="1" applyAlignment="1">
      <alignment horizontal="center" vertical="center"/>
      <protection/>
    </xf>
    <xf numFmtId="0" fontId="260" fillId="25" borderId="217" xfId="46" applyFont="1" applyFill="1" applyBorder="1" applyAlignment="1">
      <alignment horizontal="center" vertical="center"/>
      <protection/>
    </xf>
    <xf numFmtId="0" fontId="260" fillId="25" borderId="18" xfId="46" applyFont="1" applyFill="1" applyBorder="1" applyAlignment="1">
      <alignment horizontal="center" vertical="center"/>
      <protection/>
    </xf>
    <xf numFmtId="0" fontId="260" fillId="25" borderId="220" xfId="46" applyFont="1" applyFill="1" applyBorder="1" applyAlignment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al_zapis o stretnuti" xfId="44"/>
    <cellStyle name="normálne 2" xfId="45"/>
    <cellStyle name="normálne 2 3 2" xfId="46"/>
    <cellStyle name="normálne 4 2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25">
    <dxf>
      <font>
        <b/>
        <i/>
        <color rgb="FF0000FF"/>
      </font>
    </dxf>
    <dxf>
      <font>
        <b/>
        <i/>
        <color rgb="FFFF0000"/>
      </font>
    </dxf>
    <dxf>
      <font>
        <b/>
        <i val="0"/>
        <color rgb="FFCC9900"/>
      </font>
    </dxf>
    <dxf>
      <font>
        <b/>
        <i val="0"/>
        <color rgb="FFCC00FF"/>
      </font>
    </dxf>
    <dxf>
      <font>
        <b/>
        <i val="0"/>
        <color rgb="FFCC00FF"/>
      </font>
    </dxf>
    <dxf>
      <font>
        <b/>
        <i val="0"/>
        <color rgb="FFCC00FF"/>
      </font>
    </dxf>
    <dxf>
      <font>
        <b/>
        <i/>
        <color rgb="FFC00000"/>
      </font>
    </dxf>
    <dxf>
      <font>
        <b/>
        <i/>
        <color rgb="FF7030A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theme="1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rgb="FFFFFFCC"/>
        </patternFill>
      </fill>
    </dxf>
    <dxf>
      <font>
        <b/>
        <i val="0"/>
        <color theme="1"/>
      </font>
      <fill>
        <patternFill>
          <bgColor rgb="FFFFFFCC"/>
        </patternFill>
      </fill>
    </dxf>
    <dxf>
      <font>
        <b/>
        <i/>
        <color rgb="FFFF0000"/>
      </font>
    </dxf>
    <dxf>
      <font>
        <b/>
        <i val="0"/>
        <color theme="1"/>
      </font>
      <fill>
        <patternFill>
          <bgColor theme="0" tint="-0.04997999966144562"/>
        </patternFill>
      </fill>
    </dxf>
    <dxf>
      <font>
        <b/>
        <i val="0"/>
        <color theme="1"/>
      </font>
      <fill>
        <patternFill>
          <bgColor theme="0" tint="-0.04997999966144562"/>
        </patternFill>
      </fill>
    </dxf>
    <dxf>
      <font>
        <b/>
        <i val="0"/>
        <color theme="1"/>
      </font>
      <fill>
        <patternFill>
          <bgColor theme="0" tint="-0.04997999966144562"/>
        </patternFill>
      </fill>
    </dxf>
    <dxf>
      <font>
        <b/>
        <i val="0"/>
        <color theme="1"/>
      </font>
      <fill>
        <patternFill>
          <bgColor theme="0" tint="-0.04997999966144562"/>
        </patternFill>
      </fill>
    </dxf>
    <dxf>
      <font>
        <b/>
        <i val="0"/>
        <color theme="1"/>
      </font>
      <fill>
        <patternFill>
          <bgColor theme="0" tint="-0.04997999966144562"/>
        </patternFill>
      </fill>
    </dxf>
    <dxf>
      <font>
        <b/>
        <i val="0"/>
        <color theme="1"/>
      </font>
      <fill>
        <patternFill>
          <bgColor theme="0" tint="-0.04997999966144562"/>
        </patternFill>
      </fill>
    </dxf>
    <dxf>
      <font>
        <b/>
        <i/>
        <color rgb="FFFF0000"/>
      </font>
    </dxf>
    <dxf>
      <font>
        <b/>
        <i/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B80047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E6E6FF"/>
      <rgbColor rgb="00E6E6E6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99999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4</xdr:row>
      <xdr:rowOff>0</xdr:rowOff>
    </xdr:from>
    <xdr:to>
      <xdr:col>10</xdr:col>
      <xdr:colOff>733425</xdr:colOff>
      <xdr:row>6</xdr:row>
      <xdr:rowOff>28575</xdr:rowOff>
    </xdr:to>
    <xdr:pic>
      <xdr:nvPicPr>
        <xdr:cNvPr id="1" name="Obrázky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628650"/>
          <a:ext cx="504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447675</xdr:colOff>
      <xdr:row>29</xdr:row>
      <xdr:rowOff>76200</xdr:rowOff>
    </xdr:from>
    <xdr:to>
      <xdr:col>9</xdr:col>
      <xdr:colOff>952500</xdr:colOff>
      <xdr:row>32</xdr:row>
      <xdr:rowOff>38100</xdr:rowOff>
    </xdr:to>
    <xdr:pic>
      <xdr:nvPicPr>
        <xdr:cNvPr id="1" name="Obrázky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6448425"/>
          <a:ext cx="504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26</xdr:row>
      <xdr:rowOff>0</xdr:rowOff>
    </xdr:from>
    <xdr:to>
      <xdr:col>8</xdr:col>
      <xdr:colOff>114300</xdr:colOff>
      <xdr:row>32</xdr:row>
      <xdr:rowOff>9525</xdr:rowOff>
    </xdr:to>
    <xdr:sp>
      <xdr:nvSpPr>
        <xdr:cNvPr id="2" name="Object 3" hidden="1"/>
        <xdr:cNvSpPr>
          <a:spLocks/>
        </xdr:cNvSpPr>
      </xdr:nvSpPr>
      <xdr:spPr>
        <a:xfrm>
          <a:off x="352425" y="5886450"/>
          <a:ext cx="63722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8</xdr:col>
      <xdr:colOff>114300</xdr:colOff>
      <xdr:row>32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5886450"/>
          <a:ext cx="6372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98</xdr:row>
      <xdr:rowOff>123825</xdr:rowOff>
    </xdr:from>
    <xdr:to>
      <xdr:col>2</xdr:col>
      <xdr:colOff>771525</xdr:colOff>
      <xdr:row>101</xdr:row>
      <xdr:rowOff>85725</xdr:rowOff>
    </xdr:to>
    <xdr:pic>
      <xdr:nvPicPr>
        <xdr:cNvPr id="1" name="Obrázky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307175"/>
          <a:ext cx="504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38100</xdr:rowOff>
    </xdr:from>
    <xdr:to>
      <xdr:col>11</xdr:col>
      <xdr:colOff>285750</xdr:colOff>
      <xdr:row>5</xdr:row>
      <xdr:rowOff>209550</xdr:rowOff>
    </xdr:to>
    <xdr:sp macro="[0]!Tabuľka">
      <xdr:nvSpPr>
        <xdr:cNvPr id="1" name="Ovál 1"/>
        <xdr:cNvSpPr>
          <a:spLocks/>
        </xdr:cNvSpPr>
      </xdr:nvSpPr>
      <xdr:spPr>
        <a:xfrm>
          <a:off x="8362950" y="923925"/>
          <a:ext cx="914400" cy="914400"/>
        </a:xfrm>
        <a:prstGeom prst="ellipse">
          <a:avLst/>
        </a:prstGeom>
        <a:solidFill>
          <a:srgbClr val="D7E4B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1" i="0" u="none" baseline="0">
              <a:solidFill>
                <a:srgbClr val="FF8080"/>
              </a:solidFill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</a:rPr>
            <a:t>Makro</a:t>
          </a:r>
          <a:r>
            <a:rPr lang="en-US" cap="none" sz="1100" b="1" i="0" u="none" baseline="0">
              <a:solidFill>
                <a:srgbClr val="FF8080"/>
              </a:solidFill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20</xdr:row>
      <xdr:rowOff>200025</xdr:rowOff>
    </xdr:from>
    <xdr:to>
      <xdr:col>15</xdr:col>
      <xdr:colOff>704850</xdr:colOff>
      <xdr:row>24</xdr:row>
      <xdr:rowOff>133350</xdr:rowOff>
    </xdr:to>
    <xdr:sp macro="[0]!Jednot_Fin_Tab">
      <xdr:nvSpPr>
        <xdr:cNvPr id="1" name="Ovál 1"/>
        <xdr:cNvSpPr>
          <a:spLocks/>
        </xdr:cNvSpPr>
      </xdr:nvSpPr>
      <xdr:spPr>
        <a:xfrm>
          <a:off x="10058400" y="4838700"/>
          <a:ext cx="914400" cy="923925"/>
        </a:xfrm>
        <a:prstGeom prst="ellipse">
          <a:avLst/>
        </a:prstGeom>
        <a:solidFill>
          <a:srgbClr val="FFDBB7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1" i="1" u="none" baseline="0">
              <a:solidFill>
                <a:srgbClr val="FF0000"/>
              </a:solidFill>
            </a:rPr>
            <a:t>Jednot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15</xdr:col>
      <xdr:colOff>1123950</xdr:colOff>
      <xdr:row>20</xdr:row>
      <xdr:rowOff>200025</xdr:rowOff>
    </xdr:from>
    <xdr:to>
      <xdr:col>16</xdr:col>
      <xdr:colOff>171450</xdr:colOff>
      <xdr:row>24</xdr:row>
      <xdr:rowOff>133350</xdr:rowOff>
    </xdr:to>
    <xdr:sp macro="[0]!Družstvá">
      <xdr:nvSpPr>
        <xdr:cNvPr id="2" name="Zaoblený obdĺžnik 6"/>
        <xdr:cNvSpPr>
          <a:spLocks/>
        </xdr:cNvSpPr>
      </xdr:nvSpPr>
      <xdr:spPr>
        <a:xfrm>
          <a:off x="11391900" y="4838700"/>
          <a:ext cx="933450" cy="923925"/>
        </a:xfrm>
        <a:prstGeom prst="round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</a:t>
          </a:r>
          <a:r>
            <a:rPr lang="en-US" cap="none" sz="1100" b="1" i="1" u="none" baseline="0">
              <a:solidFill>
                <a:srgbClr val="0000FF"/>
              </a:solidFill>
            </a:rPr>
            <a:t>Družstvá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MiPer\Documents\1_SKoZ\CSV\Funk\V&#352;\V&#352;A_PodbrB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Miroslav\Documents\SKoZ\CSV\Funk\Funk_20_Z&#225;p_Mu&#382;i_2014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MiPer\Documents\1_SKoZ\CSV\Vollmer\Vollmer_01_Z&#225;p_Mu&#382;i_201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MiPer\Documents\1_SKoZ\CSV\Funk\Funk_11_Z&#225;p_Dorast_1_liga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mZapRozhod"/>
      <sheetName val="Spielbericht"/>
      <sheetName val="PlnýTlač"/>
      <sheetName val="SkrátenýTlač"/>
      <sheetName val="Zápis_120Hz"/>
      <sheetName val="CSV"/>
    </sheetNames>
    <sheetDataSet>
      <sheetData sheetId="4">
        <row r="9">
          <cell r="O9" t="str">
            <v>Extraliga</v>
          </cell>
        </row>
        <row r="10">
          <cell r="O10" t="str">
            <v>I_liga_Východ</v>
          </cell>
        </row>
        <row r="11">
          <cell r="O11" t="str">
            <v>I_liga_Západ</v>
          </cell>
        </row>
        <row r="15">
          <cell r="O15">
            <v>1</v>
          </cell>
        </row>
        <row r="16">
          <cell r="O16">
            <v>2</v>
          </cell>
        </row>
        <row r="17">
          <cell r="O17">
            <v>3</v>
          </cell>
        </row>
        <row r="18">
          <cell r="O18">
            <v>4</v>
          </cell>
        </row>
        <row r="19">
          <cell r="O19">
            <v>5</v>
          </cell>
        </row>
        <row r="20">
          <cell r="O20">
            <v>6</v>
          </cell>
        </row>
        <row r="21">
          <cell r="O21">
            <v>7</v>
          </cell>
        </row>
        <row r="22">
          <cell r="O22">
            <v>8</v>
          </cell>
        </row>
        <row r="23">
          <cell r="O23">
            <v>9</v>
          </cell>
        </row>
        <row r="24">
          <cell r="O24">
            <v>10</v>
          </cell>
        </row>
        <row r="25">
          <cell r="O25">
            <v>11</v>
          </cell>
        </row>
        <row r="26">
          <cell r="O26">
            <v>12</v>
          </cell>
        </row>
        <row r="27">
          <cell r="O27">
            <v>13</v>
          </cell>
        </row>
        <row r="28">
          <cell r="O28">
            <v>14</v>
          </cell>
        </row>
        <row r="29">
          <cell r="O29">
            <v>15</v>
          </cell>
        </row>
        <row r="30">
          <cell r="O30">
            <v>16</v>
          </cell>
        </row>
        <row r="31">
          <cell r="O31">
            <v>17</v>
          </cell>
        </row>
        <row r="32">
          <cell r="O32">
            <v>18</v>
          </cell>
        </row>
        <row r="33">
          <cell r="O33">
            <v>19</v>
          </cell>
        </row>
        <row r="34">
          <cell r="O34">
            <v>20</v>
          </cell>
        </row>
        <row r="35">
          <cell r="O35">
            <v>21</v>
          </cell>
        </row>
        <row r="36">
          <cell r="O36">
            <v>22</v>
          </cell>
        </row>
        <row r="37">
          <cell r="O37">
            <v>23</v>
          </cell>
        </row>
        <row r="38">
          <cell r="O38">
            <v>24</v>
          </cell>
        </row>
        <row r="39">
          <cell r="O39">
            <v>25</v>
          </cell>
        </row>
        <row r="40">
          <cell r="O40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ostava Družst"/>
      <sheetName val="PomZapRozhod_6"/>
      <sheetName val="PlnýTlač"/>
      <sheetName val="Tlač"/>
      <sheetName val="Zápis_120Hz"/>
      <sheetName val="PripomienkyZápas"/>
      <sheetName val="CSV"/>
    </sheetNames>
    <sheetDataSet>
      <sheetData sheetId="4">
        <row r="9">
          <cell r="O9" t="str">
            <v>Extraliga</v>
          </cell>
        </row>
        <row r="10">
          <cell r="O10" t="str">
            <v>I_liga_Východ</v>
          </cell>
        </row>
        <row r="11">
          <cell r="O11" t="str">
            <v>I_liga_Západ</v>
          </cell>
        </row>
        <row r="15">
          <cell r="O15">
            <v>1</v>
          </cell>
        </row>
        <row r="16">
          <cell r="O16">
            <v>2</v>
          </cell>
        </row>
        <row r="17">
          <cell r="O17">
            <v>3</v>
          </cell>
        </row>
        <row r="18">
          <cell r="O18">
            <v>4</v>
          </cell>
        </row>
        <row r="19">
          <cell r="O19">
            <v>5</v>
          </cell>
          <cell r="AB19" t="str">
            <v>vedúci družstiev</v>
          </cell>
        </row>
        <row r="20">
          <cell r="O20">
            <v>6</v>
          </cell>
          <cell r="AB20" t="str">
            <v>ADAMČÍK Jozef</v>
          </cell>
        </row>
        <row r="21">
          <cell r="O21">
            <v>7</v>
          </cell>
          <cell r="AB21" t="str">
            <v>ADAMEC Rudolf</v>
          </cell>
        </row>
        <row r="22">
          <cell r="O22">
            <v>8</v>
          </cell>
          <cell r="AB22" t="str">
            <v>Bazala Jozef</v>
          </cell>
        </row>
        <row r="23">
          <cell r="O23">
            <v>9</v>
          </cell>
          <cell r="AB23" t="str">
            <v>BENEDIKOVIČ František</v>
          </cell>
        </row>
        <row r="24">
          <cell r="O24">
            <v>10</v>
          </cell>
          <cell r="AB24" t="str">
            <v>BLAHUTA Stanislav</v>
          </cell>
        </row>
        <row r="25">
          <cell r="O25">
            <v>11</v>
          </cell>
          <cell r="AB25" t="str">
            <v>BÓNIS Ladislav</v>
          </cell>
        </row>
        <row r="26">
          <cell r="O26">
            <v>12</v>
          </cell>
          <cell r="AB26" t="str">
            <v>BOŠKO Ladislav</v>
          </cell>
        </row>
        <row r="27">
          <cell r="O27">
            <v>13</v>
          </cell>
          <cell r="AB27" t="str">
            <v>BÚLIK Jozef</v>
          </cell>
        </row>
        <row r="28">
          <cell r="O28">
            <v>14</v>
          </cell>
          <cell r="AB28" t="str">
            <v>BÚŠ Jozef</v>
          </cell>
        </row>
        <row r="29">
          <cell r="O29">
            <v>15</v>
          </cell>
          <cell r="AB29" t="str">
            <v>BUTKO Jozef</v>
          </cell>
        </row>
        <row r="30">
          <cell r="O30">
            <v>16</v>
          </cell>
          <cell r="AB30" t="str">
            <v>DALOŠOVÁ Monika</v>
          </cell>
        </row>
        <row r="31">
          <cell r="O31">
            <v>17</v>
          </cell>
          <cell r="AB31" t="str">
            <v>DALOŠOVÁ Romana</v>
          </cell>
        </row>
        <row r="32">
          <cell r="O32">
            <v>18</v>
          </cell>
          <cell r="AB32" t="str">
            <v>DOBRUCKÝ Ivan</v>
          </cell>
        </row>
        <row r="33">
          <cell r="O33">
            <v>19</v>
          </cell>
          <cell r="AB33" t="str">
            <v>DODOK Milan</v>
          </cell>
        </row>
        <row r="34">
          <cell r="O34">
            <v>20</v>
          </cell>
          <cell r="AB34" t="str">
            <v>DOVIČIČ Juraj</v>
          </cell>
        </row>
        <row r="35">
          <cell r="O35">
            <v>21</v>
          </cell>
          <cell r="AB35" t="str">
            <v>DURAČKA Pavol</v>
          </cell>
        </row>
        <row r="36">
          <cell r="O36">
            <v>22</v>
          </cell>
          <cell r="AB36" t="str">
            <v>DZIAD Milan</v>
          </cell>
        </row>
        <row r="37">
          <cell r="O37">
            <v>23</v>
          </cell>
          <cell r="AB37" t="str">
            <v>FLACHBART Ladislav </v>
          </cell>
        </row>
        <row r="38">
          <cell r="O38">
            <v>24</v>
          </cell>
          <cell r="AB38" t="str">
            <v>FLACHBART Patrik</v>
          </cell>
        </row>
        <row r="39">
          <cell r="O39">
            <v>25</v>
          </cell>
          <cell r="AB39" t="str">
            <v>FRIELICH František</v>
          </cell>
        </row>
        <row r="40">
          <cell r="O40">
            <v>26</v>
          </cell>
          <cell r="AB40" t="str">
            <v>FÜRSTEN Miroslav, RNDr.</v>
          </cell>
        </row>
        <row r="41">
          <cell r="AB41" t="str">
            <v>Jančovič Martin</v>
          </cell>
        </row>
        <row r="42">
          <cell r="AB42" t="str">
            <v>JURIS Marek</v>
          </cell>
        </row>
        <row r="43">
          <cell r="AB43" t="str">
            <v>JURIS Viktor</v>
          </cell>
        </row>
        <row r="44">
          <cell r="AB44" t="str">
            <v>KAIGL Jiří</v>
          </cell>
        </row>
        <row r="45">
          <cell r="AB45" t="str">
            <v>KAIGL Karol, MVDr.</v>
          </cell>
        </row>
        <row r="46">
          <cell r="AB46" t="str">
            <v>KÁNOVSKÁ Martina</v>
          </cell>
        </row>
        <row r="47">
          <cell r="AB47" t="str">
            <v>KAŽIMÍR Martin</v>
          </cell>
        </row>
        <row r="48">
          <cell r="AB48" t="str">
            <v>KEBÍSEK Ján, Ing.</v>
          </cell>
        </row>
        <row r="49">
          <cell r="AB49" t="str">
            <v>KELECSÉNYI Jozef</v>
          </cell>
        </row>
        <row r="50">
          <cell r="AB50" t="str">
            <v>KNOTEK Róbert</v>
          </cell>
        </row>
        <row r="51">
          <cell r="AB51" t="str">
            <v>KRÁĽOVIČ Jozef</v>
          </cell>
        </row>
        <row r="52">
          <cell r="AB52" t="str">
            <v>KUBÁNEK Radovan</v>
          </cell>
        </row>
        <row r="53">
          <cell r="AB53" t="str">
            <v>KYSELICA Ondrej </v>
          </cell>
        </row>
        <row r="54">
          <cell r="AB54" t="str">
            <v>KYSELICOVÁ Dagmar</v>
          </cell>
        </row>
        <row r="55">
          <cell r="AB55" t="str">
            <v>KYSELICOVÁ Dominika</v>
          </cell>
        </row>
        <row r="56">
          <cell r="AB56" t="str">
            <v>LUDROVSKÝ Stanislav</v>
          </cell>
        </row>
        <row r="57">
          <cell r="AB57" t="str">
            <v>LUŠČÍK Libor</v>
          </cell>
        </row>
        <row r="58">
          <cell r="AB58" t="str">
            <v>MACHALA Tibor</v>
          </cell>
        </row>
        <row r="59">
          <cell r="AB59" t="str">
            <v>MAROŇ Ján</v>
          </cell>
        </row>
        <row r="60">
          <cell r="AB60" t="str">
            <v>MAŤAŠEJE Ján</v>
          </cell>
        </row>
        <row r="61">
          <cell r="AB61" t="str">
            <v>MIKUŠ Ferdinand</v>
          </cell>
        </row>
        <row r="62">
          <cell r="AB62" t="str">
            <v>MITOŠINKA Marián, Ing.</v>
          </cell>
        </row>
        <row r="63">
          <cell r="AB63" t="str">
            <v>MREKAJ Matej</v>
          </cell>
        </row>
        <row r="64">
          <cell r="AB64" t="str">
            <v>NAGY Róbert</v>
          </cell>
        </row>
        <row r="65">
          <cell r="AB65" t="str">
            <v>NEDELKA Milan</v>
          </cell>
        </row>
        <row r="66">
          <cell r="AB66" t="str">
            <v>PAULEČKO Pavel</v>
          </cell>
        </row>
        <row r="67">
          <cell r="AB67" t="str">
            <v>PERECÁROVÁ Iveta</v>
          </cell>
        </row>
        <row r="68">
          <cell r="AB68" t="str">
            <v>PILCZ František</v>
          </cell>
        </row>
        <row r="69">
          <cell r="AB69" t="str">
            <v>PIŠKULA Miroslav</v>
          </cell>
        </row>
        <row r="70">
          <cell r="AB70" t="str">
            <v>PIVOVARNÍK Dušan</v>
          </cell>
        </row>
        <row r="71">
          <cell r="AB71" t="str">
            <v>PORUBSKÝ Miroslav</v>
          </cell>
        </row>
        <row r="72">
          <cell r="AB72" t="str">
            <v>RAFFAY Ján</v>
          </cell>
        </row>
        <row r="73">
          <cell r="AB73" t="str">
            <v>RYBIČKA Branislav</v>
          </cell>
        </row>
        <row r="74">
          <cell r="AB74" t="str">
            <v>SÁSZ Ernest</v>
          </cell>
        </row>
        <row r="75">
          <cell r="AB75" t="str">
            <v>SIROTNÝ Pavel</v>
          </cell>
        </row>
        <row r="76">
          <cell r="AB76" t="str">
            <v>SZALAI Mikuláš</v>
          </cell>
        </row>
        <row r="77">
          <cell r="AB77" t="str">
            <v>ŠIŠAN Michal</v>
          </cell>
        </row>
        <row r="78">
          <cell r="AB78" t="str">
            <v>ŠMÁLOVÁ Kveta</v>
          </cell>
        </row>
        <row r="79">
          <cell r="AB79" t="str">
            <v>ŠOLTÍS Mikuláš</v>
          </cell>
        </row>
        <row r="80">
          <cell r="AB80" t="str">
            <v>ŠOTTNÍKOVÁ Jana</v>
          </cell>
        </row>
        <row r="81">
          <cell r="AB81" t="str">
            <v>ŠTEFANIDESOVÁ Eva</v>
          </cell>
        </row>
        <row r="82">
          <cell r="AB82" t="str">
            <v>ŠVEC Alexander</v>
          </cell>
        </row>
        <row r="83">
          <cell r="AB83" t="str">
            <v>TAFSI Karim</v>
          </cell>
        </row>
        <row r="84">
          <cell r="AB84" t="str">
            <v>Tóth Richard</v>
          </cell>
        </row>
        <row r="85">
          <cell r="AB85" t="str">
            <v>Tóth Richard ml.</v>
          </cell>
        </row>
        <row r="86">
          <cell r="AB86" t="str">
            <v>TROCHAN Vladimír</v>
          </cell>
        </row>
        <row r="87">
          <cell r="AB87" t="str">
            <v>TURČANOVÁ Jana, Ing.</v>
          </cell>
        </row>
        <row r="88">
          <cell r="AB88" t="str">
            <v>VADOVIČ Bystrík</v>
          </cell>
        </row>
        <row r="89">
          <cell r="AB89" t="str">
            <v>VARGA Tibor</v>
          </cell>
        </row>
        <row r="90">
          <cell r="AB90" t="str">
            <v>VLAHYOVÁ Eva</v>
          </cell>
        </row>
        <row r="91">
          <cell r="AB91" t="str">
            <v>WESOLOWSKI Tibor</v>
          </cell>
        </row>
        <row r="92">
          <cell r="AB92" t="str">
            <v>WIESENGANGER Juraj, Ing.</v>
          </cell>
        </row>
        <row r="93">
          <cell r="AB93" t="str">
            <v>ZORNIČKA Ján</v>
          </cell>
        </row>
        <row r="94">
          <cell r="AB94" t="str">
            <v>ŽILLA Jozef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mZápRozhod_4"/>
      <sheetName val="PlnýTlač"/>
      <sheetName val="Tlač"/>
      <sheetName val="Zápis_120Hz"/>
      <sheetName val="Daten"/>
      <sheetName val="HodnotenieRozhodcu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ostava Družst"/>
      <sheetName val="PomZapRozhod"/>
      <sheetName val="PlnýTlač"/>
      <sheetName val="SkrátTlač"/>
      <sheetName val="Zápis_Dorast"/>
      <sheetName val="PripomienkyZápas"/>
      <sheetName val="HodnotenieRozhodcu"/>
      <sheetName val="Csv"/>
    </sheetNames>
    <sheetDataSet>
      <sheetData sheetId="4">
        <row r="9">
          <cell r="Q9" t="str">
            <v>I_Dor_liga_Východ</v>
          </cell>
        </row>
        <row r="10">
          <cell r="Q10" t="str">
            <v>I_Dor_liga_Západ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tabColor rgb="FFA1CA3A"/>
  </sheetPr>
  <dimension ref="B2:X4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00390625" style="0" customWidth="1"/>
    <col min="2" max="2" width="8.28125" style="0" customWidth="1"/>
    <col min="3" max="3" width="5.00390625" style="0" customWidth="1"/>
    <col min="4" max="4" width="4.421875" style="0" customWidth="1"/>
    <col min="5" max="5" width="3.421875" style="0" customWidth="1"/>
    <col min="6" max="6" width="12.28125" style="0" customWidth="1"/>
    <col min="7" max="7" width="6.7109375" style="0" customWidth="1"/>
    <col min="8" max="8" width="5.7109375" style="0" customWidth="1"/>
    <col min="9" max="9" width="5.28125" style="0" customWidth="1"/>
    <col min="10" max="10" width="7.7109375" style="0" customWidth="1"/>
    <col min="11" max="11" width="3.421875" style="0" customWidth="1"/>
    <col min="12" max="12" width="4.421875" style="0" customWidth="1"/>
    <col min="13" max="13" width="8.28125" style="0" customWidth="1"/>
    <col min="14" max="14" width="11.28125" style="0" customWidth="1"/>
    <col min="15" max="15" width="5.7109375" style="0" customWidth="1"/>
    <col min="16" max="16" width="6.7109375" style="0" customWidth="1"/>
    <col min="17" max="17" width="2.57421875" style="0" customWidth="1"/>
    <col min="18" max="18" width="4.8515625" style="0" customWidth="1"/>
    <col min="19" max="20" width="0" style="0" hidden="1" customWidth="1"/>
    <col min="21" max="21" width="15.57421875" style="0" hidden="1" customWidth="1"/>
    <col min="22" max="22" width="12.57421875" style="0" hidden="1" customWidth="1"/>
    <col min="23" max="23" width="3.8515625" style="0" hidden="1" customWidth="1"/>
    <col min="24" max="24" width="35.7109375" style="0" customWidth="1"/>
  </cols>
  <sheetData>
    <row r="1" ht="24.75" customHeight="1" thickBot="1"/>
    <row r="2" spans="2:22" ht="18" customHeight="1">
      <c r="B2" s="547" t="s">
        <v>167</v>
      </c>
      <c r="C2" s="548"/>
      <c r="D2" s="564"/>
      <c r="E2" s="572" t="str">
        <f>$S$14</f>
        <v>MKK Galanta</v>
      </c>
      <c r="F2" s="572"/>
      <c r="G2" s="572"/>
      <c r="H2" s="566"/>
      <c r="J2" s="547" t="s">
        <v>168</v>
      </c>
      <c r="K2" s="548"/>
      <c r="L2" s="548"/>
      <c r="M2" s="565" t="str">
        <f>$S$17</f>
        <v>ŽP Sport Podbrezová</v>
      </c>
      <c r="N2" s="565"/>
      <c r="O2" s="565"/>
      <c r="P2" s="566"/>
      <c r="Q2" s="313"/>
      <c r="S2" s="314" t="s">
        <v>169</v>
      </c>
      <c r="T2" s="315"/>
      <c r="U2" s="315"/>
      <c r="V2" s="316"/>
    </row>
    <row r="3" spans="2:22" ht="18" customHeight="1" thickBot="1">
      <c r="B3" s="567" t="s">
        <v>170</v>
      </c>
      <c r="C3" s="568"/>
      <c r="D3" s="568"/>
      <c r="E3" s="568"/>
      <c r="F3" s="569"/>
      <c r="G3" s="570" t="s">
        <v>188</v>
      </c>
      <c r="H3" s="571"/>
      <c r="J3" s="544" t="s">
        <v>170</v>
      </c>
      <c r="K3" s="545"/>
      <c r="L3" s="545"/>
      <c r="M3" s="545"/>
      <c r="N3" s="546"/>
      <c r="O3" s="570" t="s">
        <v>188</v>
      </c>
      <c r="P3" s="571"/>
      <c r="S3" s="558" t="s">
        <v>171</v>
      </c>
      <c r="T3" s="559"/>
      <c r="U3" s="559"/>
      <c r="V3" s="560"/>
    </row>
    <row r="4" spans="2:16" ht="12.75" customHeight="1">
      <c r="B4" s="561"/>
      <c r="C4" s="562"/>
      <c r="D4" s="563"/>
      <c r="E4" s="563"/>
      <c r="F4" s="563"/>
      <c r="G4" s="573"/>
      <c r="H4" s="574"/>
      <c r="J4" s="554"/>
      <c r="K4" s="555"/>
      <c r="L4" s="555"/>
      <c r="M4" s="555"/>
      <c r="N4" s="555"/>
      <c r="O4" s="542"/>
      <c r="P4" s="543"/>
    </row>
    <row r="5" spans="2:16" ht="15" customHeight="1">
      <c r="B5" s="551"/>
      <c r="C5" s="552"/>
      <c r="D5" s="553"/>
      <c r="E5" s="553"/>
      <c r="F5" s="553"/>
      <c r="G5" s="575"/>
      <c r="H5" s="576"/>
      <c r="J5" s="556"/>
      <c r="K5" s="557"/>
      <c r="L5" s="557"/>
      <c r="M5" s="557"/>
      <c r="N5" s="557"/>
      <c r="O5" s="532"/>
      <c r="P5" s="533"/>
    </row>
    <row r="6" spans="2:16" ht="12.75" customHeight="1" thickBot="1">
      <c r="B6" s="551"/>
      <c r="C6" s="552"/>
      <c r="D6" s="553"/>
      <c r="E6" s="553"/>
      <c r="F6" s="553"/>
      <c r="G6" s="530"/>
      <c r="H6" s="531"/>
      <c r="J6" s="554"/>
      <c r="K6" s="555"/>
      <c r="L6" s="555"/>
      <c r="M6" s="555"/>
      <c r="N6" s="555"/>
      <c r="O6" s="530"/>
      <c r="P6" s="531"/>
    </row>
    <row r="7" spans="2:22" ht="15" customHeight="1">
      <c r="B7" s="551"/>
      <c r="C7" s="552"/>
      <c r="D7" s="553"/>
      <c r="E7" s="553"/>
      <c r="F7" s="553"/>
      <c r="G7" s="532"/>
      <c r="H7" s="533"/>
      <c r="J7" s="556"/>
      <c r="K7" s="557"/>
      <c r="L7" s="557"/>
      <c r="M7" s="557"/>
      <c r="N7" s="557"/>
      <c r="O7" s="532"/>
      <c r="P7" s="533"/>
      <c r="S7" s="365" t="s">
        <v>172</v>
      </c>
      <c r="T7" s="366" t="s">
        <v>173</v>
      </c>
      <c r="U7" s="71"/>
      <c r="V7" s="367">
        <v>42435</v>
      </c>
    </row>
    <row r="8" spans="2:22" ht="12.75" customHeight="1">
      <c r="B8" s="551"/>
      <c r="C8" s="552"/>
      <c r="D8" s="553"/>
      <c r="E8" s="553"/>
      <c r="F8" s="553"/>
      <c r="G8" s="530"/>
      <c r="H8" s="531"/>
      <c r="J8" s="554"/>
      <c r="K8" s="555"/>
      <c r="L8" s="555"/>
      <c r="M8" s="555"/>
      <c r="N8" s="555"/>
      <c r="O8" s="530"/>
      <c r="P8" s="531"/>
      <c r="S8" s="368" t="s">
        <v>174</v>
      </c>
      <c r="T8" s="369" t="s">
        <v>175</v>
      </c>
      <c r="U8" s="1"/>
      <c r="V8" s="370">
        <v>42442</v>
      </c>
    </row>
    <row r="9" spans="2:22" ht="15" customHeight="1">
      <c r="B9" s="551"/>
      <c r="C9" s="552"/>
      <c r="D9" s="553"/>
      <c r="E9" s="553"/>
      <c r="F9" s="553"/>
      <c r="G9" s="532"/>
      <c r="H9" s="533"/>
      <c r="J9" s="556"/>
      <c r="K9" s="557"/>
      <c r="L9" s="557"/>
      <c r="M9" s="557"/>
      <c r="N9" s="557"/>
      <c r="O9" s="532"/>
      <c r="P9" s="533"/>
      <c r="S9" s="368" t="s">
        <v>176</v>
      </c>
      <c r="T9" s="369" t="s">
        <v>177</v>
      </c>
      <c r="U9" s="1"/>
      <c r="V9" s="370">
        <v>42449</v>
      </c>
    </row>
    <row r="10" spans="2:22" ht="12.75" customHeight="1" thickBot="1">
      <c r="B10" s="607"/>
      <c r="C10" s="608"/>
      <c r="D10" s="608"/>
      <c r="E10" s="608"/>
      <c r="F10" s="608"/>
      <c r="G10" s="530"/>
      <c r="H10" s="531"/>
      <c r="J10" s="554"/>
      <c r="K10" s="555"/>
      <c r="L10" s="555"/>
      <c r="M10" s="555"/>
      <c r="N10" s="555"/>
      <c r="O10" s="530"/>
      <c r="P10" s="531"/>
      <c r="S10" s="371" t="s">
        <v>178</v>
      </c>
      <c r="T10" s="372" t="s">
        <v>179</v>
      </c>
      <c r="U10" s="69"/>
      <c r="V10" s="373">
        <v>42470</v>
      </c>
    </row>
    <row r="11" spans="2:16" ht="15" customHeight="1" thickBot="1">
      <c r="B11" s="609"/>
      <c r="C11" s="610"/>
      <c r="D11" s="610"/>
      <c r="E11" s="610"/>
      <c r="F11" s="610"/>
      <c r="G11" s="534"/>
      <c r="H11" s="535"/>
      <c r="J11" s="611"/>
      <c r="K11" s="612"/>
      <c r="L11" s="612"/>
      <c r="M11" s="612"/>
      <c r="N11" s="612"/>
      <c r="O11" s="534"/>
      <c r="P11" s="535"/>
    </row>
    <row r="12" ht="24.75" customHeight="1" thickBot="1">
      <c r="X12" s="626" t="s">
        <v>255</v>
      </c>
    </row>
    <row r="13" spans="2:24" ht="18" customHeight="1" thickBot="1">
      <c r="B13" s="547" t="s">
        <v>180</v>
      </c>
      <c r="C13" s="548"/>
      <c r="D13" s="564"/>
      <c r="E13" s="572" t="str">
        <f>$S$15</f>
        <v>TJ Slavoj Veľký Šariš</v>
      </c>
      <c r="F13" s="572"/>
      <c r="G13" s="572"/>
      <c r="H13" s="566"/>
      <c r="J13" s="547" t="s">
        <v>181</v>
      </c>
      <c r="K13" s="548"/>
      <c r="L13" s="548"/>
      <c r="M13" s="565" t="str">
        <f>$S$18</f>
        <v>ŠK Modranka</v>
      </c>
      <c r="N13" s="565"/>
      <c r="O13" s="565"/>
      <c r="P13" s="566"/>
      <c r="Q13" s="313"/>
      <c r="S13" s="581" t="s">
        <v>201</v>
      </c>
      <c r="T13" s="582"/>
      <c r="U13" s="583"/>
      <c r="X13" s="627"/>
    </row>
    <row r="14" spans="2:24" ht="18" customHeight="1">
      <c r="B14" s="567" t="s">
        <v>170</v>
      </c>
      <c r="C14" s="568"/>
      <c r="D14" s="568"/>
      <c r="E14" s="568"/>
      <c r="F14" s="569"/>
      <c r="G14" s="570" t="s">
        <v>188</v>
      </c>
      <c r="H14" s="571"/>
      <c r="J14" s="544" t="s">
        <v>170</v>
      </c>
      <c r="K14" s="545"/>
      <c r="L14" s="545"/>
      <c r="M14" s="545"/>
      <c r="N14" s="546"/>
      <c r="O14" s="570" t="s">
        <v>188</v>
      </c>
      <c r="P14" s="571"/>
      <c r="S14" s="584" t="s">
        <v>205</v>
      </c>
      <c r="T14" s="585"/>
      <c r="U14" s="586"/>
      <c r="X14" s="627" t="s">
        <v>99</v>
      </c>
    </row>
    <row r="15" spans="2:24" ht="12.75" customHeight="1" thickBot="1">
      <c r="B15" s="597"/>
      <c r="C15" s="598"/>
      <c r="D15" s="599"/>
      <c r="E15" s="599"/>
      <c r="F15" s="599"/>
      <c r="G15" s="542"/>
      <c r="H15" s="543"/>
      <c r="J15" s="603"/>
      <c r="K15" s="604"/>
      <c r="L15" s="604"/>
      <c r="M15" s="604"/>
      <c r="N15" s="604"/>
      <c r="O15" s="542"/>
      <c r="P15" s="543"/>
      <c r="S15" s="584" t="s">
        <v>166</v>
      </c>
      <c r="T15" s="585"/>
      <c r="U15" s="586"/>
      <c r="X15" s="628"/>
    </row>
    <row r="16" spans="2:21" ht="15" customHeight="1">
      <c r="B16" s="597"/>
      <c r="C16" s="598"/>
      <c r="D16" s="599"/>
      <c r="E16" s="599"/>
      <c r="F16" s="599"/>
      <c r="G16" s="532"/>
      <c r="H16" s="533"/>
      <c r="J16" s="605"/>
      <c r="K16" s="606"/>
      <c r="L16" s="606"/>
      <c r="M16" s="606"/>
      <c r="N16" s="606"/>
      <c r="O16" s="532"/>
      <c r="P16" s="533"/>
      <c r="S16" s="584" t="s">
        <v>206</v>
      </c>
      <c r="T16" s="585"/>
      <c r="U16" s="586"/>
    </row>
    <row r="17" spans="2:21" ht="12.75" customHeight="1">
      <c r="B17" s="597"/>
      <c r="C17" s="598"/>
      <c r="D17" s="599"/>
      <c r="E17" s="599"/>
      <c r="F17" s="599"/>
      <c r="G17" s="530"/>
      <c r="H17" s="531"/>
      <c r="J17" s="603"/>
      <c r="K17" s="604"/>
      <c r="L17" s="604"/>
      <c r="M17" s="604"/>
      <c r="N17" s="604"/>
      <c r="O17" s="530"/>
      <c r="P17" s="531"/>
      <c r="S17" s="584" t="s">
        <v>207</v>
      </c>
      <c r="T17" s="585"/>
      <c r="U17" s="586"/>
    </row>
    <row r="18" spans="2:21" ht="15" customHeight="1">
      <c r="B18" s="597"/>
      <c r="C18" s="598"/>
      <c r="D18" s="599"/>
      <c r="E18" s="599"/>
      <c r="F18" s="599"/>
      <c r="G18" s="532"/>
      <c r="H18" s="533"/>
      <c r="J18" s="605"/>
      <c r="K18" s="606"/>
      <c r="L18" s="606"/>
      <c r="M18" s="606"/>
      <c r="N18" s="606"/>
      <c r="O18" s="532"/>
      <c r="P18" s="533"/>
      <c r="S18" s="584" t="s">
        <v>165</v>
      </c>
      <c r="T18" s="585"/>
      <c r="U18" s="586"/>
    </row>
    <row r="19" spans="2:21" ht="12.75" customHeight="1" thickBot="1">
      <c r="B19" s="597"/>
      <c r="C19" s="598"/>
      <c r="D19" s="599"/>
      <c r="E19" s="599"/>
      <c r="F19" s="599"/>
      <c r="G19" s="530"/>
      <c r="H19" s="531"/>
      <c r="J19" s="603"/>
      <c r="K19" s="604"/>
      <c r="L19" s="604"/>
      <c r="M19" s="604"/>
      <c r="N19" s="604"/>
      <c r="O19" s="530"/>
      <c r="P19" s="531"/>
      <c r="S19" s="587" t="s">
        <v>208</v>
      </c>
      <c r="T19" s="588"/>
      <c r="U19" s="589"/>
    </row>
    <row r="20" spans="2:16" ht="15" customHeight="1">
      <c r="B20" s="597"/>
      <c r="C20" s="598"/>
      <c r="D20" s="599"/>
      <c r="E20" s="599"/>
      <c r="F20" s="599"/>
      <c r="G20" s="532"/>
      <c r="H20" s="533"/>
      <c r="J20" s="605"/>
      <c r="K20" s="606"/>
      <c r="L20" s="606"/>
      <c r="M20" s="606"/>
      <c r="N20" s="606"/>
      <c r="O20" s="532"/>
      <c r="P20" s="533"/>
    </row>
    <row r="21" spans="2:21" ht="12.75" customHeight="1" thickBot="1">
      <c r="B21" s="597"/>
      <c r="C21" s="598"/>
      <c r="D21" s="599"/>
      <c r="E21" s="599"/>
      <c r="F21" s="599"/>
      <c r="G21" s="530"/>
      <c r="H21" s="531"/>
      <c r="J21" s="603"/>
      <c r="K21" s="604"/>
      <c r="L21" s="604"/>
      <c r="M21" s="604"/>
      <c r="N21" s="604"/>
      <c r="O21" s="530"/>
      <c r="P21" s="531"/>
      <c r="S21" s="381" t="s">
        <v>19</v>
      </c>
      <c r="U21" s="90" t="s">
        <v>254</v>
      </c>
    </row>
    <row r="22" spans="2:21" ht="15" customHeight="1" thickBot="1">
      <c r="B22" s="600"/>
      <c r="C22" s="601"/>
      <c r="D22" s="602"/>
      <c r="E22" s="602"/>
      <c r="F22" s="602"/>
      <c r="G22" s="534"/>
      <c r="H22" s="535"/>
      <c r="J22" s="624"/>
      <c r="K22" s="625"/>
      <c r="L22" s="625"/>
      <c r="M22" s="625"/>
      <c r="N22" s="625"/>
      <c r="O22" s="534"/>
      <c r="P22" s="535"/>
      <c r="S22" s="317" t="s">
        <v>202</v>
      </c>
      <c r="T22" s="318"/>
      <c r="U22" s="447">
        <v>42435</v>
      </c>
    </row>
    <row r="23" ht="24.75" customHeight="1" thickBot="1"/>
    <row r="24" spans="2:21" ht="18" customHeight="1" thickBot="1">
      <c r="B24" s="547" t="s">
        <v>182</v>
      </c>
      <c r="C24" s="548"/>
      <c r="D24" s="564"/>
      <c r="E24" s="572" t="str">
        <f>$S$16</f>
        <v>TJ Rakovice A</v>
      </c>
      <c r="F24" s="572"/>
      <c r="G24" s="572"/>
      <c r="H24" s="566"/>
      <c r="J24" s="547" t="s">
        <v>183</v>
      </c>
      <c r="K24" s="548"/>
      <c r="L24" s="548"/>
      <c r="M24" s="565" t="str">
        <f>$S$19</f>
        <v>FTC Fiľakovo</v>
      </c>
      <c r="N24" s="565"/>
      <c r="O24" s="565"/>
      <c r="P24" s="566"/>
      <c r="Q24" s="313"/>
      <c r="S24" s="317" t="s">
        <v>203</v>
      </c>
      <c r="T24" s="318"/>
      <c r="U24" t="s">
        <v>184</v>
      </c>
    </row>
    <row r="25" spans="2:16" ht="18" customHeight="1">
      <c r="B25" s="567" t="s">
        <v>170</v>
      </c>
      <c r="C25" s="568"/>
      <c r="D25" s="568"/>
      <c r="E25" s="568"/>
      <c r="F25" s="569"/>
      <c r="G25" s="570" t="s">
        <v>188</v>
      </c>
      <c r="H25" s="571"/>
      <c r="J25" s="567" t="s">
        <v>170</v>
      </c>
      <c r="K25" s="568"/>
      <c r="L25" s="568"/>
      <c r="M25" s="568"/>
      <c r="N25" s="569"/>
      <c r="O25" s="570" t="s">
        <v>188</v>
      </c>
      <c r="P25" s="571"/>
    </row>
    <row r="26" spans="2:16" ht="12.75" customHeight="1" thickBot="1">
      <c r="B26" s="527"/>
      <c r="C26" s="528"/>
      <c r="D26" s="529"/>
      <c r="E26" s="529"/>
      <c r="F26" s="529"/>
      <c r="G26" s="542"/>
      <c r="H26" s="543"/>
      <c r="J26" s="549"/>
      <c r="K26" s="550"/>
      <c r="L26" s="550"/>
      <c r="M26" s="550"/>
      <c r="N26" s="550"/>
      <c r="O26" s="542"/>
      <c r="P26" s="543"/>
    </row>
    <row r="27" spans="2:20" ht="15" customHeight="1" thickBot="1">
      <c r="B27" s="527"/>
      <c r="C27" s="528"/>
      <c r="D27" s="529"/>
      <c r="E27" s="529"/>
      <c r="F27" s="529"/>
      <c r="G27" s="532"/>
      <c r="H27" s="533"/>
      <c r="J27" s="538"/>
      <c r="K27" s="539"/>
      <c r="L27" s="539"/>
      <c r="M27" s="539"/>
      <c r="N27" s="539"/>
      <c r="O27" s="532"/>
      <c r="P27" s="533"/>
      <c r="S27" s="319" t="s">
        <v>204</v>
      </c>
      <c r="T27" t="s">
        <v>185</v>
      </c>
    </row>
    <row r="28" spans="2:16" ht="12.75" customHeight="1" thickBot="1">
      <c r="B28" s="527"/>
      <c r="C28" s="528"/>
      <c r="D28" s="529"/>
      <c r="E28" s="529"/>
      <c r="F28" s="529"/>
      <c r="G28" s="530"/>
      <c r="H28" s="531"/>
      <c r="J28" s="536"/>
      <c r="K28" s="537"/>
      <c r="L28" s="537"/>
      <c r="M28" s="537"/>
      <c r="N28" s="537"/>
      <c r="O28" s="530"/>
      <c r="P28" s="531"/>
    </row>
    <row r="29" spans="2:21" ht="15" customHeight="1">
      <c r="B29" s="527"/>
      <c r="C29" s="528"/>
      <c r="D29" s="529"/>
      <c r="E29" s="529"/>
      <c r="F29" s="529"/>
      <c r="G29" s="532"/>
      <c r="H29" s="533"/>
      <c r="J29" s="538"/>
      <c r="K29" s="539"/>
      <c r="L29" s="539"/>
      <c r="M29" s="539"/>
      <c r="N29" s="539"/>
      <c r="O29" s="532"/>
      <c r="P29" s="533"/>
      <c r="S29" s="320" t="s">
        <v>186</v>
      </c>
      <c r="T29" s="321"/>
      <c r="U29" s="322"/>
    </row>
    <row r="30" spans="2:21" ht="12.75" customHeight="1">
      <c r="B30" s="527"/>
      <c r="C30" s="528"/>
      <c r="D30" s="529"/>
      <c r="E30" s="529"/>
      <c r="F30" s="529"/>
      <c r="G30" s="530"/>
      <c r="H30" s="531"/>
      <c r="J30" s="536"/>
      <c r="K30" s="537"/>
      <c r="L30" s="537"/>
      <c r="M30" s="537"/>
      <c r="N30" s="537"/>
      <c r="O30" s="530"/>
      <c r="P30" s="531"/>
      <c r="S30" s="72"/>
      <c r="T30" s="1"/>
      <c r="U30" s="323"/>
    </row>
    <row r="31" spans="2:21" ht="15" customHeight="1">
      <c r="B31" s="527"/>
      <c r="C31" s="528"/>
      <c r="D31" s="529"/>
      <c r="E31" s="529"/>
      <c r="F31" s="529"/>
      <c r="G31" s="532"/>
      <c r="H31" s="533"/>
      <c r="J31" s="538"/>
      <c r="K31" s="539"/>
      <c r="L31" s="539"/>
      <c r="M31" s="539"/>
      <c r="N31" s="539"/>
      <c r="O31" s="532"/>
      <c r="P31" s="533"/>
      <c r="S31" s="584" t="s">
        <v>258</v>
      </c>
      <c r="T31" s="585"/>
      <c r="U31" s="586"/>
    </row>
    <row r="32" spans="2:21" ht="12.75" customHeight="1" thickBot="1">
      <c r="B32" s="527"/>
      <c r="C32" s="528"/>
      <c r="D32" s="529"/>
      <c r="E32" s="529"/>
      <c r="F32" s="619"/>
      <c r="G32" s="530"/>
      <c r="H32" s="531"/>
      <c r="J32" s="536"/>
      <c r="K32" s="537"/>
      <c r="L32" s="537"/>
      <c r="M32" s="537"/>
      <c r="N32" s="537"/>
      <c r="O32" s="530"/>
      <c r="P32" s="531"/>
      <c r="S32" s="587" t="s">
        <v>259</v>
      </c>
      <c r="T32" s="588"/>
      <c r="U32" s="589"/>
    </row>
    <row r="33" spans="2:16" ht="15" customHeight="1" thickBot="1">
      <c r="B33" s="620"/>
      <c r="C33" s="621"/>
      <c r="D33" s="622"/>
      <c r="E33" s="622"/>
      <c r="F33" s="623"/>
      <c r="G33" s="534"/>
      <c r="H33" s="535"/>
      <c r="J33" s="540"/>
      <c r="K33" s="541"/>
      <c r="L33" s="541"/>
      <c r="M33" s="541"/>
      <c r="N33" s="541"/>
      <c r="O33" s="534"/>
      <c r="P33" s="535"/>
    </row>
    <row r="34" spans="2:16" ht="55.5" customHeight="1" thickBot="1">
      <c r="B34" s="4"/>
      <c r="C34" s="4"/>
      <c r="D34" s="4"/>
      <c r="E34" s="4"/>
      <c r="F34" s="4"/>
      <c r="G34" s="4"/>
      <c r="H34" s="4"/>
      <c r="J34" s="4"/>
      <c r="K34" s="4"/>
      <c r="L34" s="4"/>
      <c r="M34" s="4"/>
      <c r="N34" s="4"/>
      <c r="O34" s="4"/>
      <c r="P34" s="4"/>
    </row>
    <row r="35" spans="3:15" ht="34.5" customHeight="1" thickBot="1">
      <c r="C35" s="613" t="s">
        <v>189</v>
      </c>
      <c r="D35" s="614"/>
      <c r="E35" s="615"/>
      <c r="F35" s="326" t="s">
        <v>190</v>
      </c>
      <c r="G35" s="629" t="s">
        <v>191</v>
      </c>
      <c r="H35" s="630"/>
      <c r="I35" s="616" t="s">
        <v>192</v>
      </c>
      <c r="J35" s="617"/>
      <c r="K35" s="616" t="s">
        <v>193</v>
      </c>
      <c r="L35" s="618"/>
      <c r="M35" s="617"/>
      <c r="N35" s="616" t="s">
        <v>194</v>
      </c>
      <c r="O35" s="631"/>
    </row>
    <row r="36" spans="2:15" ht="34.5" customHeight="1" thickBot="1">
      <c r="B36" s="328">
        <v>0.4583333333333333</v>
      </c>
      <c r="C36" s="592" t="s">
        <v>71</v>
      </c>
      <c r="D36" s="577"/>
      <c r="E36" s="593"/>
      <c r="F36" s="330" t="s">
        <v>72</v>
      </c>
      <c r="G36" s="592" t="s">
        <v>73</v>
      </c>
      <c r="H36" s="593"/>
      <c r="I36" s="577" t="s">
        <v>74</v>
      </c>
      <c r="J36" s="577"/>
      <c r="K36" s="590" t="s">
        <v>75</v>
      </c>
      <c r="L36" s="579"/>
      <c r="M36" s="591"/>
      <c r="N36" s="577" t="s">
        <v>76</v>
      </c>
      <c r="O36" s="578"/>
    </row>
    <row r="37" spans="2:15" ht="34.5" customHeight="1" thickBot="1">
      <c r="B37" s="329">
        <v>0.5034722222222222</v>
      </c>
      <c r="C37" s="592" t="s">
        <v>77</v>
      </c>
      <c r="D37" s="577"/>
      <c r="E37" s="593"/>
      <c r="F37" s="331" t="s">
        <v>78</v>
      </c>
      <c r="G37" s="592" t="s">
        <v>79</v>
      </c>
      <c r="H37" s="593"/>
      <c r="I37" s="577" t="s">
        <v>80</v>
      </c>
      <c r="J37" s="577"/>
      <c r="K37" s="592" t="s">
        <v>81</v>
      </c>
      <c r="L37" s="577"/>
      <c r="M37" s="593"/>
      <c r="N37" s="579" t="s">
        <v>82</v>
      </c>
      <c r="O37" s="580"/>
    </row>
    <row r="38" spans="2:15" ht="34.5" customHeight="1" thickBot="1">
      <c r="B38" s="329">
        <v>0.548611111111111</v>
      </c>
      <c r="C38" s="590" t="s">
        <v>83</v>
      </c>
      <c r="D38" s="579"/>
      <c r="E38" s="591"/>
      <c r="F38" s="331" t="s">
        <v>84</v>
      </c>
      <c r="G38" s="592" t="s">
        <v>85</v>
      </c>
      <c r="H38" s="593"/>
      <c r="I38" s="577" t="s">
        <v>86</v>
      </c>
      <c r="J38" s="577"/>
      <c r="K38" s="592" t="s">
        <v>87</v>
      </c>
      <c r="L38" s="577"/>
      <c r="M38" s="593"/>
      <c r="N38" s="577" t="s">
        <v>88</v>
      </c>
      <c r="O38" s="578"/>
    </row>
    <row r="39" spans="2:15" ht="34.5" customHeight="1" thickBot="1">
      <c r="B39" s="329">
        <v>0.59375</v>
      </c>
      <c r="C39" s="592" t="s">
        <v>89</v>
      </c>
      <c r="D39" s="577"/>
      <c r="E39" s="593"/>
      <c r="F39" s="332" t="s">
        <v>90</v>
      </c>
      <c r="G39" s="592" t="s">
        <v>91</v>
      </c>
      <c r="H39" s="593"/>
      <c r="I39" s="577" t="s">
        <v>92</v>
      </c>
      <c r="J39" s="577"/>
      <c r="K39" s="592" t="s">
        <v>93</v>
      </c>
      <c r="L39" s="577"/>
      <c r="M39" s="593"/>
      <c r="N39" s="577" t="s">
        <v>94</v>
      </c>
      <c r="O39" s="578"/>
    </row>
    <row r="40" spans="2:15" ht="34.5" customHeight="1" thickBot="1">
      <c r="B40" s="327">
        <v>0.6458333333333334</v>
      </c>
      <c r="C40" s="594" t="s">
        <v>187</v>
      </c>
      <c r="D40" s="595"/>
      <c r="E40" s="595"/>
      <c r="F40" s="595"/>
      <c r="G40" s="595"/>
      <c r="H40" s="595"/>
      <c r="I40" s="595"/>
      <c r="J40" s="595"/>
      <c r="K40" s="595"/>
      <c r="L40" s="595"/>
      <c r="M40" s="595"/>
      <c r="N40" s="595"/>
      <c r="O40" s="596"/>
    </row>
    <row r="41" spans="2:16" ht="27.75" customHeight="1"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</row>
    <row r="42" spans="2:16" ht="27.75" customHeight="1"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</row>
    <row r="43" spans="2:16" ht="27.75" customHeight="1"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</row>
    <row r="44" spans="2:3" ht="12.75">
      <c r="B44" s="324"/>
      <c r="C44" s="324"/>
    </row>
  </sheetData>
  <sheetProtection sheet="1" objects="1" scenarios="1" selectLockedCells="1" selectUnlockedCells="1"/>
  <mergeCells count="110">
    <mergeCell ref="X12:X13"/>
    <mergeCell ref="X14:X15"/>
    <mergeCell ref="G35:H35"/>
    <mergeCell ref="O8:P9"/>
    <mergeCell ref="O10:P11"/>
    <mergeCell ref="O15:P16"/>
    <mergeCell ref="O17:P18"/>
    <mergeCell ref="O19:P20"/>
    <mergeCell ref="O21:P22"/>
    <mergeCell ref="N35:O35"/>
    <mergeCell ref="G21:H22"/>
    <mergeCell ref="J21:N22"/>
    <mergeCell ref="J25:N25"/>
    <mergeCell ref="J24:L24"/>
    <mergeCell ref="S14:U14"/>
    <mergeCell ref="S15:U15"/>
    <mergeCell ref="S16:U16"/>
    <mergeCell ref="S19:U19"/>
    <mergeCell ref="S17:U17"/>
    <mergeCell ref="S18:U18"/>
    <mergeCell ref="C35:E35"/>
    <mergeCell ref="I35:J35"/>
    <mergeCell ref="K35:M35"/>
    <mergeCell ref="B14:F14"/>
    <mergeCell ref="G14:H14"/>
    <mergeCell ref="B25:F25"/>
    <mergeCell ref="G25:H25"/>
    <mergeCell ref="G28:H29"/>
    <mergeCell ref="B32:F33"/>
    <mergeCell ref="J17:N18"/>
    <mergeCell ref="O14:P14"/>
    <mergeCell ref="B10:F11"/>
    <mergeCell ref="E13:H13"/>
    <mergeCell ref="G10:H11"/>
    <mergeCell ref="J10:N11"/>
    <mergeCell ref="B24:D24"/>
    <mergeCell ref="M24:P24"/>
    <mergeCell ref="B13:D13"/>
    <mergeCell ref="J19:N20"/>
    <mergeCell ref="E24:H24"/>
    <mergeCell ref="O25:P25"/>
    <mergeCell ref="B21:F22"/>
    <mergeCell ref="B15:F16"/>
    <mergeCell ref="G15:H16"/>
    <mergeCell ref="J15:N16"/>
    <mergeCell ref="J14:N14"/>
    <mergeCell ref="B19:F20"/>
    <mergeCell ref="B17:F18"/>
    <mergeCell ref="G17:H18"/>
    <mergeCell ref="G19:H20"/>
    <mergeCell ref="K39:M39"/>
    <mergeCell ref="C40:O40"/>
    <mergeCell ref="C36:E36"/>
    <mergeCell ref="C37:E37"/>
    <mergeCell ref="C38:E38"/>
    <mergeCell ref="C39:E39"/>
    <mergeCell ref="G36:H36"/>
    <mergeCell ref="G37:H37"/>
    <mergeCell ref="G38:H38"/>
    <mergeCell ref="G39:H39"/>
    <mergeCell ref="N39:O39"/>
    <mergeCell ref="J4:N5"/>
    <mergeCell ref="S13:U13"/>
    <mergeCell ref="M13:P13"/>
    <mergeCell ref="J28:N29"/>
    <mergeCell ref="S31:U31"/>
    <mergeCell ref="S32:U32"/>
    <mergeCell ref="I37:J37"/>
    <mergeCell ref="I38:J38"/>
    <mergeCell ref="I39:J39"/>
    <mergeCell ref="J2:L2"/>
    <mergeCell ref="E2:H2"/>
    <mergeCell ref="G4:H5"/>
    <mergeCell ref="N36:O36"/>
    <mergeCell ref="N37:O37"/>
    <mergeCell ref="N38:O38"/>
    <mergeCell ref="K36:M36"/>
    <mergeCell ref="K37:M37"/>
    <mergeCell ref="K38:M38"/>
    <mergeCell ref="I36:J36"/>
    <mergeCell ref="G8:H9"/>
    <mergeCell ref="J6:N7"/>
    <mergeCell ref="J8:N9"/>
    <mergeCell ref="S3:V3"/>
    <mergeCell ref="B4:F5"/>
    <mergeCell ref="B2:D2"/>
    <mergeCell ref="M2:P2"/>
    <mergeCell ref="B3:F3"/>
    <mergeCell ref="G3:H3"/>
    <mergeCell ref="O3:P3"/>
    <mergeCell ref="J3:N3"/>
    <mergeCell ref="J13:L13"/>
    <mergeCell ref="O4:P5"/>
    <mergeCell ref="O6:P7"/>
    <mergeCell ref="B26:F27"/>
    <mergeCell ref="G26:H27"/>
    <mergeCell ref="J26:N27"/>
    <mergeCell ref="B8:F9"/>
    <mergeCell ref="B6:F7"/>
    <mergeCell ref="G6:H7"/>
    <mergeCell ref="B30:F31"/>
    <mergeCell ref="G30:H31"/>
    <mergeCell ref="G32:H33"/>
    <mergeCell ref="J30:N31"/>
    <mergeCell ref="J32:N33"/>
    <mergeCell ref="O26:P27"/>
    <mergeCell ref="O28:P29"/>
    <mergeCell ref="O30:P31"/>
    <mergeCell ref="O32:P33"/>
    <mergeCell ref="B28:F29"/>
  </mergeCells>
  <printOptions horizontalCentered="1"/>
  <pageMargins left="0.11811023622047245" right="0.11811023622047245" top="0.11811023622047245" bottom="0.11811023622047245" header="0.5118110236220472" footer="0.5118110236220472"/>
  <pageSetup blackAndWhite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árok7">
    <tabColor theme="9" tint="0.39998000860214233"/>
  </sheetPr>
  <dimension ref="A1:I100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6384" width="9.140625" style="48" customWidth="1"/>
  </cols>
  <sheetData>
    <row r="1" spans="1:3" ht="12.75">
      <c r="A1" s="48" t="s">
        <v>290</v>
      </c>
      <c r="B1" s="48" t="s">
        <v>291</v>
      </c>
      <c r="C1" s="48" t="s">
        <v>292</v>
      </c>
    </row>
    <row r="2" spans="1:3" ht="12.75">
      <c r="A2" s="48" t="s">
        <v>293</v>
      </c>
      <c r="B2" s="48" t="s">
        <v>294</v>
      </c>
      <c r="C2" s="48" t="s">
        <v>295</v>
      </c>
    </row>
    <row r="3" spans="1:2" ht="12.75">
      <c r="A3" s="48" t="s">
        <v>296</v>
      </c>
      <c r="B3" s="48" t="s">
        <v>297</v>
      </c>
    </row>
    <row r="4" spans="1:5" ht="12.75">
      <c r="A4" s="48" t="s">
        <v>298</v>
      </c>
      <c r="B4" s="48" t="s">
        <v>299</v>
      </c>
      <c r="C4" s="48" t="s">
        <v>300</v>
      </c>
      <c r="D4" s="48" t="s">
        <v>301</v>
      </c>
      <c r="E4" s="48" t="s">
        <v>302</v>
      </c>
    </row>
    <row r="5" ht="12.75">
      <c r="A5" s="48" t="s">
        <v>127</v>
      </c>
    </row>
    <row r="6" spans="1:9" ht="12.75">
      <c r="A6" s="48" t="s">
        <v>128</v>
      </c>
      <c r="B6" s="48" t="s">
        <v>303</v>
      </c>
      <c r="C6" s="48" t="s">
        <v>304</v>
      </c>
      <c r="D6" s="48" t="s">
        <v>305</v>
      </c>
      <c r="E6" s="48" t="s">
        <v>306</v>
      </c>
      <c r="F6" s="48" t="s">
        <v>307</v>
      </c>
      <c r="G6" s="48" t="s">
        <v>308</v>
      </c>
      <c r="H6" s="48" t="s">
        <v>309</v>
      </c>
      <c r="I6" s="48" t="s">
        <v>310</v>
      </c>
    </row>
    <row r="7" spans="1:9" ht="12.75">
      <c r="A7" s="48" t="s">
        <v>311</v>
      </c>
      <c r="B7" s="48">
        <v>2160</v>
      </c>
      <c r="C7" s="48">
        <v>994</v>
      </c>
      <c r="D7" s="48">
        <v>66</v>
      </c>
      <c r="E7" s="48">
        <v>3154</v>
      </c>
      <c r="F7" s="48">
        <v>720</v>
      </c>
      <c r="G7" s="48" t="s">
        <v>312</v>
      </c>
      <c r="H7" s="48" t="s">
        <v>313</v>
      </c>
      <c r="I7" s="48" t="s">
        <v>314</v>
      </c>
    </row>
    <row r="8" ht="12.75">
      <c r="A8" s="48" t="s">
        <v>129</v>
      </c>
    </row>
    <row r="9" spans="1:3" ht="12.75">
      <c r="A9" s="48" t="s">
        <v>130</v>
      </c>
      <c r="B9" s="48" t="s">
        <v>315</v>
      </c>
      <c r="C9" s="48" t="s">
        <v>316</v>
      </c>
    </row>
    <row r="10" spans="1:7" ht="12.75">
      <c r="A10" s="48" t="s">
        <v>131</v>
      </c>
      <c r="B10" s="48" t="s">
        <v>303</v>
      </c>
      <c r="C10" s="48" t="s">
        <v>304</v>
      </c>
      <c r="D10" s="48" t="s">
        <v>305</v>
      </c>
      <c r="E10" s="48" t="s">
        <v>306</v>
      </c>
      <c r="F10" s="48" t="s">
        <v>308</v>
      </c>
      <c r="G10" s="48" t="s">
        <v>309</v>
      </c>
    </row>
    <row r="11" ht="12.75">
      <c r="A11" s="48" t="s">
        <v>132</v>
      </c>
    </row>
    <row r="12" spans="1:3" ht="12.75">
      <c r="A12" s="48" t="s">
        <v>317</v>
      </c>
      <c r="B12" s="48" t="s">
        <v>318</v>
      </c>
      <c r="C12" s="48" t="s">
        <v>318</v>
      </c>
    </row>
    <row r="13" spans="1:6" ht="12.75">
      <c r="A13" s="48">
        <v>1</v>
      </c>
      <c r="B13" s="48">
        <v>100</v>
      </c>
      <c r="C13" s="48">
        <v>53</v>
      </c>
      <c r="D13" s="48">
        <v>1</v>
      </c>
      <c r="E13" s="48">
        <v>153</v>
      </c>
      <c r="F13" s="48" t="s">
        <v>319</v>
      </c>
    </row>
    <row r="14" spans="1:6" ht="12.75">
      <c r="A14" s="48">
        <v>2</v>
      </c>
      <c r="B14" s="48">
        <v>83</v>
      </c>
      <c r="C14" s="48">
        <v>35</v>
      </c>
      <c r="D14" s="48">
        <v>2</v>
      </c>
      <c r="E14" s="48">
        <v>118</v>
      </c>
      <c r="F14" s="48" t="s">
        <v>320</v>
      </c>
    </row>
    <row r="15" spans="1:6" ht="12.75">
      <c r="A15" s="48">
        <v>3</v>
      </c>
      <c r="B15" s="48">
        <v>94</v>
      </c>
      <c r="C15" s="48">
        <v>34</v>
      </c>
      <c r="D15" s="48">
        <v>1</v>
      </c>
      <c r="E15" s="48">
        <v>128</v>
      </c>
      <c r="F15" s="48" t="s">
        <v>320</v>
      </c>
    </row>
    <row r="16" spans="1:6" ht="12.75">
      <c r="A16" s="48">
        <v>4</v>
      </c>
      <c r="B16" s="48">
        <v>94</v>
      </c>
      <c r="C16" s="48">
        <v>34</v>
      </c>
      <c r="D16" s="48">
        <v>3</v>
      </c>
      <c r="E16" s="48">
        <v>128</v>
      </c>
      <c r="F16" s="48" t="s">
        <v>320</v>
      </c>
    </row>
    <row r="17" spans="1:7" ht="12.75">
      <c r="A17" s="48">
        <v>5</v>
      </c>
      <c r="B17" s="48">
        <v>371</v>
      </c>
      <c r="C17" s="48">
        <v>156</v>
      </c>
      <c r="D17" s="48">
        <v>7</v>
      </c>
      <c r="E17" s="48">
        <v>527</v>
      </c>
      <c r="F17" s="48" t="s">
        <v>321</v>
      </c>
      <c r="G17" s="48" t="s">
        <v>314</v>
      </c>
    </row>
    <row r="18" ht="12.75">
      <c r="A18" s="48" t="s">
        <v>133</v>
      </c>
    </row>
    <row r="19" spans="1:3" ht="12.75">
      <c r="A19" s="48" t="s">
        <v>322</v>
      </c>
      <c r="B19" s="48" t="s">
        <v>318</v>
      </c>
      <c r="C19" s="48" t="s">
        <v>318</v>
      </c>
    </row>
    <row r="20" spans="1:6" ht="12.75">
      <c r="A20" s="48">
        <v>1</v>
      </c>
      <c r="B20" s="48">
        <v>87</v>
      </c>
      <c r="C20" s="48">
        <v>18</v>
      </c>
      <c r="D20" s="48">
        <v>6</v>
      </c>
      <c r="E20" s="48">
        <v>105</v>
      </c>
      <c r="F20" s="48" t="s">
        <v>320</v>
      </c>
    </row>
    <row r="21" spans="1:6" ht="12.75">
      <c r="A21" s="48">
        <v>2</v>
      </c>
      <c r="B21" s="48">
        <v>96</v>
      </c>
      <c r="C21" s="48">
        <v>45</v>
      </c>
      <c r="D21" s="48">
        <v>2</v>
      </c>
      <c r="E21" s="48">
        <v>141</v>
      </c>
      <c r="F21" s="48" t="s">
        <v>320</v>
      </c>
    </row>
    <row r="22" spans="1:6" ht="12.75">
      <c r="A22" s="48">
        <v>3</v>
      </c>
      <c r="B22" s="48">
        <v>93</v>
      </c>
      <c r="C22" s="48">
        <v>50</v>
      </c>
      <c r="D22" s="48">
        <v>1</v>
      </c>
      <c r="E22" s="48">
        <v>143</v>
      </c>
      <c r="F22" s="48" t="s">
        <v>319</v>
      </c>
    </row>
    <row r="23" spans="1:6" ht="12.75">
      <c r="A23" s="48">
        <v>4</v>
      </c>
      <c r="B23" s="48">
        <v>92</v>
      </c>
      <c r="C23" s="48">
        <v>44</v>
      </c>
      <c r="D23" s="48">
        <v>2</v>
      </c>
      <c r="E23" s="48">
        <v>136</v>
      </c>
      <c r="F23" s="48" t="s">
        <v>319</v>
      </c>
    </row>
    <row r="24" spans="1:7" ht="12.75">
      <c r="A24" s="48">
        <v>5</v>
      </c>
      <c r="B24" s="48">
        <v>368</v>
      </c>
      <c r="C24" s="48">
        <v>157</v>
      </c>
      <c r="D24" s="48">
        <v>11</v>
      </c>
      <c r="E24" s="48">
        <v>525</v>
      </c>
      <c r="F24" s="48" t="s">
        <v>313</v>
      </c>
      <c r="G24" s="48" t="s">
        <v>314</v>
      </c>
    </row>
    <row r="25" ht="12.75">
      <c r="A25" s="48" t="s">
        <v>134</v>
      </c>
    </row>
    <row r="26" spans="1:3" ht="12.75">
      <c r="A26" s="48" t="s">
        <v>323</v>
      </c>
      <c r="B26" s="48" t="s">
        <v>318</v>
      </c>
      <c r="C26" s="48" t="s">
        <v>318</v>
      </c>
    </row>
    <row r="27" spans="1:6" ht="12.75">
      <c r="A27" s="48">
        <v>1</v>
      </c>
      <c r="B27" s="48">
        <v>74</v>
      </c>
      <c r="C27" s="48">
        <v>70</v>
      </c>
      <c r="D27" s="48">
        <v>1</v>
      </c>
      <c r="E27" s="48">
        <v>144</v>
      </c>
      <c r="F27" s="48" t="s">
        <v>320</v>
      </c>
    </row>
    <row r="28" spans="1:6" ht="12.75">
      <c r="A28" s="48">
        <v>2</v>
      </c>
      <c r="B28" s="48">
        <v>98</v>
      </c>
      <c r="C28" s="48">
        <v>44</v>
      </c>
      <c r="D28" s="48">
        <v>4</v>
      </c>
      <c r="E28" s="48">
        <v>142</v>
      </c>
      <c r="F28" s="48" t="s">
        <v>319</v>
      </c>
    </row>
    <row r="29" spans="1:6" ht="12.75">
      <c r="A29" s="48">
        <v>3</v>
      </c>
      <c r="B29" s="48">
        <v>82</v>
      </c>
      <c r="C29" s="48">
        <v>35</v>
      </c>
      <c r="D29" s="48">
        <v>4</v>
      </c>
      <c r="E29" s="48">
        <v>117</v>
      </c>
      <c r="F29" s="48" t="s">
        <v>320</v>
      </c>
    </row>
    <row r="30" spans="1:6" ht="12.75">
      <c r="A30" s="48">
        <v>4</v>
      </c>
      <c r="B30" s="48">
        <v>91</v>
      </c>
      <c r="C30" s="48">
        <v>42</v>
      </c>
      <c r="D30" s="48">
        <v>1</v>
      </c>
      <c r="E30" s="48">
        <v>133</v>
      </c>
      <c r="F30" s="48" t="s">
        <v>319</v>
      </c>
    </row>
    <row r="31" spans="1:7" ht="12.75">
      <c r="A31" s="48">
        <v>5</v>
      </c>
      <c r="B31" s="48">
        <v>345</v>
      </c>
      <c r="C31" s="48">
        <v>191</v>
      </c>
      <c r="D31" s="48">
        <v>10</v>
      </c>
      <c r="E31" s="48">
        <v>536</v>
      </c>
      <c r="F31" s="48" t="s">
        <v>313</v>
      </c>
      <c r="G31" s="48" t="s">
        <v>321</v>
      </c>
    </row>
    <row r="32" ht="12.75">
      <c r="A32" s="48" t="s">
        <v>135</v>
      </c>
    </row>
    <row r="33" spans="1:3" ht="12.75">
      <c r="A33" s="48" t="s">
        <v>324</v>
      </c>
      <c r="B33" s="48" t="s">
        <v>318</v>
      </c>
      <c r="C33" s="48" t="s">
        <v>318</v>
      </c>
    </row>
    <row r="34" spans="1:6" ht="12.75">
      <c r="A34" s="48">
        <v>1</v>
      </c>
      <c r="B34" s="48">
        <v>77</v>
      </c>
      <c r="C34" s="48">
        <v>33</v>
      </c>
      <c r="D34" s="48">
        <v>5</v>
      </c>
      <c r="E34" s="48">
        <v>110</v>
      </c>
      <c r="F34" s="48" t="s">
        <v>320</v>
      </c>
    </row>
    <row r="35" spans="1:6" ht="12.75">
      <c r="A35" s="48">
        <v>2</v>
      </c>
      <c r="B35" s="48">
        <v>75</v>
      </c>
      <c r="C35" s="48">
        <v>35</v>
      </c>
      <c r="D35" s="48">
        <v>6</v>
      </c>
      <c r="E35" s="48">
        <v>110</v>
      </c>
      <c r="F35" s="48" t="s">
        <v>320</v>
      </c>
    </row>
    <row r="36" spans="1:6" ht="12.75">
      <c r="A36" s="48">
        <v>3</v>
      </c>
      <c r="B36" s="48">
        <v>86</v>
      </c>
      <c r="C36" s="48">
        <v>35</v>
      </c>
      <c r="D36" s="48">
        <v>2</v>
      </c>
      <c r="E36" s="48">
        <v>121</v>
      </c>
      <c r="F36" s="48" t="s">
        <v>320</v>
      </c>
    </row>
    <row r="37" spans="1:6" ht="12.75">
      <c r="A37" s="48">
        <v>4</v>
      </c>
      <c r="B37" s="48">
        <v>89</v>
      </c>
      <c r="C37" s="48">
        <v>53</v>
      </c>
      <c r="D37" s="48">
        <v>3</v>
      </c>
      <c r="E37" s="48">
        <v>142</v>
      </c>
      <c r="F37" s="48" t="s">
        <v>320</v>
      </c>
    </row>
    <row r="38" spans="1:7" ht="12.75">
      <c r="A38" s="48">
        <v>5</v>
      </c>
      <c r="B38" s="48">
        <v>327</v>
      </c>
      <c r="C38" s="48">
        <v>156</v>
      </c>
      <c r="D38" s="48">
        <v>16</v>
      </c>
      <c r="E38" s="48">
        <v>483</v>
      </c>
      <c r="F38" s="48" t="s">
        <v>314</v>
      </c>
      <c r="G38" s="48" t="s">
        <v>314</v>
      </c>
    </row>
    <row r="39" ht="12.75">
      <c r="A39" s="48" t="s">
        <v>136</v>
      </c>
    </row>
    <row r="40" spans="1:3" ht="12.75">
      <c r="A40" s="48" t="s">
        <v>325</v>
      </c>
      <c r="B40" s="48" t="s">
        <v>318</v>
      </c>
      <c r="C40" s="48" t="s">
        <v>318</v>
      </c>
    </row>
    <row r="41" spans="1:6" ht="12.75">
      <c r="A41" s="48">
        <v>1</v>
      </c>
      <c r="B41" s="48">
        <v>76</v>
      </c>
      <c r="C41" s="48">
        <v>26</v>
      </c>
      <c r="D41" s="48">
        <v>7</v>
      </c>
      <c r="E41" s="48">
        <v>102</v>
      </c>
      <c r="F41" s="48" t="s">
        <v>320</v>
      </c>
    </row>
    <row r="42" spans="1:6" ht="12.75">
      <c r="A42" s="48">
        <v>2</v>
      </c>
      <c r="B42" s="48">
        <v>92</v>
      </c>
      <c r="C42" s="48">
        <v>33</v>
      </c>
      <c r="D42" s="48">
        <v>3</v>
      </c>
      <c r="E42" s="48">
        <v>125</v>
      </c>
      <c r="F42" s="48" t="s">
        <v>320</v>
      </c>
    </row>
    <row r="43" spans="1:6" ht="12.75">
      <c r="A43" s="48">
        <v>3</v>
      </c>
      <c r="B43" s="48">
        <v>101</v>
      </c>
      <c r="C43" s="48">
        <v>26</v>
      </c>
      <c r="D43" s="48">
        <v>5</v>
      </c>
      <c r="E43" s="48">
        <v>127</v>
      </c>
      <c r="F43" s="48" t="s">
        <v>320</v>
      </c>
    </row>
    <row r="44" spans="1:6" ht="12.75">
      <c r="A44" s="48">
        <v>4</v>
      </c>
      <c r="B44" s="48">
        <v>107</v>
      </c>
      <c r="C44" s="48">
        <v>43</v>
      </c>
      <c r="D44" s="48">
        <v>4</v>
      </c>
      <c r="E44" s="48">
        <v>150</v>
      </c>
      <c r="F44" s="48" t="s">
        <v>319</v>
      </c>
    </row>
    <row r="45" spans="1:7" ht="12.75">
      <c r="A45" s="48">
        <v>5</v>
      </c>
      <c r="B45" s="48">
        <v>376</v>
      </c>
      <c r="C45" s="48">
        <v>128</v>
      </c>
      <c r="D45" s="48">
        <v>19</v>
      </c>
      <c r="E45" s="48">
        <v>504</v>
      </c>
      <c r="F45" s="48" t="s">
        <v>321</v>
      </c>
      <c r="G45" s="48" t="s">
        <v>314</v>
      </c>
    </row>
    <row r="46" ht="12.75">
      <c r="A46" s="48" t="s">
        <v>137</v>
      </c>
    </row>
    <row r="47" spans="1:3" ht="12.75">
      <c r="A47" s="48" t="s">
        <v>326</v>
      </c>
      <c r="B47" s="48" t="s">
        <v>318</v>
      </c>
      <c r="C47" s="48" t="s">
        <v>318</v>
      </c>
    </row>
    <row r="48" spans="1:6" ht="12.75">
      <c r="A48" s="48">
        <v>1</v>
      </c>
      <c r="B48" s="48">
        <v>81</v>
      </c>
      <c r="C48" s="48">
        <v>27</v>
      </c>
      <c r="D48" s="48">
        <v>3</v>
      </c>
      <c r="E48" s="48">
        <v>108</v>
      </c>
      <c r="F48" s="48" t="s">
        <v>320</v>
      </c>
    </row>
    <row r="49" spans="1:6" ht="12.75">
      <c r="A49" s="48">
        <v>2</v>
      </c>
      <c r="B49" s="48">
        <v>99</v>
      </c>
      <c r="C49" s="48">
        <v>59</v>
      </c>
      <c r="D49" s="48">
        <v>0</v>
      </c>
      <c r="E49" s="48">
        <v>158</v>
      </c>
      <c r="F49" s="48" t="s">
        <v>319</v>
      </c>
    </row>
    <row r="50" spans="1:6" ht="12.75">
      <c r="A50" s="48">
        <v>3</v>
      </c>
      <c r="B50" s="48">
        <v>95</v>
      </c>
      <c r="C50" s="48">
        <v>43</v>
      </c>
      <c r="D50" s="48">
        <v>0</v>
      </c>
      <c r="E50" s="48">
        <v>138</v>
      </c>
      <c r="F50" s="48" t="s">
        <v>320</v>
      </c>
    </row>
    <row r="51" spans="1:6" ht="12.75">
      <c r="A51" s="48">
        <v>4</v>
      </c>
      <c r="B51" s="48">
        <v>98</v>
      </c>
      <c r="C51" s="48">
        <v>77</v>
      </c>
      <c r="D51" s="48">
        <v>0</v>
      </c>
      <c r="E51" s="48">
        <v>175</v>
      </c>
      <c r="F51" s="48" t="s">
        <v>319</v>
      </c>
    </row>
    <row r="52" spans="1:7" ht="12.75">
      <c r="A52" s="48">
        <v>5</v>
      </c>
      <c r="B52" s="48">
        <v>373</v>
      </c>
      <c r="C52" s="48">
        <v>206</v>
      </c>
      <c r="D52" s="48">
        <v>3</v>
      </c>
      <c r="E52" s="48">
        <v>579</v>
      </c>
      <c r="F52" s="48" t="s">
        <v>313</v>
      </c>
      <c r="G52" s="48" t="s">
        <v>321</v>
      </c>
    </row>
    <row r="53" ht="12.75">
      <c r="A53" s="48" t="s">
        <v>138</v>
      </c>
    </row>
    <row r="54" spans="1:9" ht="12.75">
      <c r="A54" s="48" t="s">
        <v>128</v>
      </c>
      <c r="B54" s="48" t="s">
        <v>303</v>
      </c>
      <c r="C54" s="48" t="s">
        <v>304</v>
      </c>
      <c r="D54" s="48" t="s">
        <v>305</v>
      </c>
      <c r="E54" s="48" t="s">
        <v>306</v>
      </c>
      <c r="F54" s="48" t="s">
        <v>307</v>
      </c>
      <c r="G54" s="48" t="s">
        <v>308</v>
      </c>
      <c r="H54" s="48" t="s">
        <v>309</v>
      </c>
      <c r="I54" s="48" t="s">
        <v>310</v>
      </c>
    </row>
    <row r="55" spans="2:9" ht="12.75">
      <c r="B55" s="48">
        <v>2212</v>
      </c>
      <c r="C55" s="48">
        <v>1094</v>
      </c>
      <c r="D55" s="48">
        <v>42</v>
      </c>
      <c r="E55" s="48">
        <v>3306</v>
      </c>
      <c r="F55" s="48">
        <v>720</v>
      </c>
      <c r="G55" s="48" t="s">
        <v>327</v>
      </c>
      <c r="H55" s="48" t="s">
        <v>328</v>
      </c>
      <c r="I55" s="48" t="s">
        <v>313</v>
      </c>
    </row>
    <row r="56" ht="12.75">
      <c r="A56" s="48" t="s">
        <v>139</v>
      </c>
    </row>
    <row r="57" spans="1:3" ht="12.75">
      <c r="A57" s="48" t="s">
        <v>130</v>
      </c>
      <c r="B57" s="48" t="s">
        <v>315</v>
      </c>
      <c r="C57" s="48" t="s">
        <v>316</v>
      </c>
    </row>
    <row r="58" spans="1:7" ht="12.75">
      <c r="A58" s="48" t="s">
        <v>131</v>
      </c>
      <c r="B58" s="48" t="s">
        <v>303</v>
      </c>
      <c r="C58" s="48" t="s">
        <v>304</v>
      </c>
      <c r="D58" s="48" t="s">
        <v>305</v>
      </c>
      <c r="E58" s="48" t="s">
        <v>306</v>
      </c>
      <c r="F58" s="48" t="s">
        <v>308</v>
      </c>
      <c r="G58" s="48" t="s">
        <v>309</v>
      </c>
    </row>
    <row r="59" ht="12.75">
      <c r="A59" s="48" t="s">
        <v>140</v>
      </c>
    </row>
    <row r="60" spans="1:3" ht="12.75">
      <c r="A60" s="48" t="s">
        <v>329</v>
      </c>
      <c r="B60" s="48" t="s">
        <v>318</v>
      </c>
      <c r="C60" s="48" t="s">
        <v>318</v>
      </c>
    </row>
    <row r="61" spans="1:6" ht="12.75">
      <c r="A61" s="48">
        <v>1</v>
      </c>
      <c r="B61" s="48">
        <v>93</v>
      </c>
      <c r="C61" s="48">
        <v>52</v>
      </c>
      <c r="D61" s="48">
        <v>0</v>
      </c>
      <c r="E61" s="48">
        <v>145</v>
      </c>
      <c r="F61" s="48" t="s">
        <v>314</v>
      </c>
    </row>
    <row r="62" spans="1:6" ht="12.75">
      <c r="A62" s="48">
        <v>2</v>
      </c>
      <c r="B62" s="48">
        <v>94</v>
      </c>
      <c r="C62" s="48">
        <v>41</v>
      </c>
      <c r="D62" s="48">
        <v>1</v>
      </c>
      <c r="E62" s="48">
        <v>135</v>
      </c>
      <c r="F62" s="48" t="s">
        <v>321</v>
      </c>
    </row>
    <row r="63" spans="1:6" ht="12.75">
      <c r="A63" s="48">
        <v>3</v>
      </c>
      <c r="B63" s="48">
        <v>92</v>
      </c>
      <c r="C63" s="48">
        <v>44</v>
      </c>
      <c r="D63" s="48">
        <v>0</v>
      </c>
      <c r="E63" s="48">
        <v>136</v>
      </c>
      <c r="F63" s="48" t="s">
        <v>321</v>
      </c>
    </row>
    <row r="64" spans="1:6" ht="12.75">
      <c r="A64" s="48">
        <v>4</v>
      </c>
      <c r="B64" s="48">
        <v>102</v>
      </c>
      <c r="C64" s="48">
        <v>43</v>
      </c>
      <c r="D64" s="48">
        <v>1</v>
      </c>
      <c r="E64" s="48">
        <v>145</v>
      </c>
      <c r="F64" s="48" t="s">
        <v>321</v>
      </c>
    </row>
    <row r="65" spans="1:7" ht="12.75">
      <c r="A65" s="48">
        <v>5</v>
      </c>
      <c r="B65" s="48">
        <v>381</v>
      </c>
      <c r="C65" s="48">
        <v>180</v>
      </c>
      <c r="D65" s="48">
        <v>2</v>
      </c>
      <c r="E65" s="48">
        <v>561</v>
      </c>
      <c r="F65" s="48" t="s">
        <v>330</v>
      </c>
      <c r="G65" s="48" t="s">
        <v>321</v>
      </c>
    </row>
    <row r="66" ht="12.75">
      <c r="A66" s="48" t="s">
        <v>141</v>
      </c>
    </row>
    <row r="67" spans="1:3" ht="12.75">
      <c r="A67" s="48" t="s">
        <v>331</v>
      </c>
      <c r="B67" s="48" t="s">
        <v>318</v>
      </c>
      <c r="C67" s="48" t="s">
        <v>318</v>
      </c>
    </row>
    <row r="68" spans="1:6" ht="12.75">
      <c r="A68" s="48">
        <v>1</v>
      </c>
      <c r="B68" s="48">
        <v>105</v>
      </c>
      <c r="C68" s="48">
        <v>53</v>
      </c>
      <c r="D68" s="48">
        <v>2</v>
      </c>
      <c r="E68" s="48">
        <v>158</v>
      </c>
      <c r="F68" s="48" t="s">
        <v>321</v>
      </c>
    </row>
    <row r="69" spans="1:6" ht="12.75">
      <c r="A69" s="48">
        <v>2</v>
      </c>
      <c r="B69" s="48">
        <v>98</v>
      </c>
      <c r="C69" s="48">
        <v>62</v>
      </c>
      <c r="D69" s="48">
        <v>1</v>
      </c>
      <c r="E69" s="48">
        <v>160</v>
      </c>
      <c r="F69" s="48" t="s">
        <v>321</v>
      </c>
    </row>
    <row r="70" spans="1:6" ht="12.75">
      <c r="A70" s="48">
        <v>3</v>
      </c>
      <c r="B70" s="48">
        <v>96</v>
      </c>
      <c r="C70" s="48">
        <v>27</v>
      </c>
      <c r="D70" s="48">
        <v>5</v>
      </c>
      <c r="E70" s="48">
        <v>123</v>
      </c>
      <c r="F70" s="48" t="s">
        <v>314</v>
      </c>
    </row>
    <row r="71" spans="1:6" ht="12.75">
      <c r="A71" s="48">
        <v>4</v>
      </c>
      <c r="B71" s="48">
        <v>94</v>
      </c>
      <c r="C71" s="48">
        <v>36</v>
      </c>
      <c r="D71" s="48">
        <v>3</v>
      </c>
      <c r="E71" s="48">
        <v>130</v>
      </c>
      <c r="F71" s="48" t="s">
        <v>314</v>
      </c>
    </row>
    <row r="72" spans="1:7" ht="12.75">
      <c r="A72" s="48">
        <v>5</v>
      </c>
      <c r="B72" s="48">
        <v>393</v>
      </c>
      <c r="C72" s="48">
        <v>178</v>
      </c>
      <c r="D72" s="48">
        <v>11</v>
      </c>
      <c r="E72" s="48">
        <v>571</v>
      </c>
      <c r="F72" s="48" t="s">
        <v>313</v>
      </c>
      <c r="G72" s="48" t="s">
        <v>321</v>
      </c>
    </row>
    <row r="73" ht="12.75">
      <c r="A73" s="48" t="s">
        <v>142</v>
      </c>
    </row>
    <row r="74" spans="1:3" ht="12.75">
      <c r="A74" s="48" t="s">
        <v>332</v>
      </c>
      <c r="B74" s="48" t="s">
        <v>318</v>
      </c>
      <c r="C74" s="48" t="s">
        <v>318</v>
      </c>
    </row>
    <row r="75" spans="1:6" ht="12.75">
      <c r="A75" s="48">
        <v>1</v>
      </c>
      <c r="B75" s="48">
        <v>104</v>
      </c>
      <c r="C75" s="48">
        <v>52</v>
      </c>
      <c r="D75" s="48">
        <v>0</v>
      </c>
      <c r="E75" s="48">
        <v>156</v>
      </c>
      <c r="F75" s="48" t="s">
        <v>321</v>
      </c>
    </row>
    <row r="76" spans="1:6" ht="12.75">
      <c r="A76" s="48">
        <v>2</v>
      </c>
      <c r="B76" s="48">
        <v>81</v>
      </c>
      <c r="C76" s="48">
        <v>36</v>
      </c>
      <c r="D76" s="48">
        <v>2</v>
      </c>
      <c r="E76" s="48">
        <v>117</v>
      </c>
      <c r="F76" s="48" t="s">
        <v>314</v>
      </c>
    </row>
    <row r="77" spans="1:6" ht="12.75">
      <c r="A77" s="48">
        <v>3</v>
      </c>
      <c r="B77" s="48">
        <v>80</v>
      </c>
      <c r="C77" s="48">
        <v>45</v>
      </c>
      <c r="D77" s="48">
        <v>2</v>
      </c>
      <c r="E77" s="48">
        <v>125</v>
      </c>
      <c r="F77" s="48" t="s">
        <v>321</v>
      </c>
    </row>
    <row r="78" spans="1:6" ht="12.75">
      <c r="A78" s="48">
        <v>4</v>
      </c>
      <c r="B78" s="48">
        <v>79</v>
      </c>
      <c r="C78" s="48">
        <v>35</v>
      </c>
      <c r="D78" s="48">
        <v>4</v>
      </c>
      <c r="E78" s="48">
        <v>114</v>
      </c>
      <c r="F78" s="48" t="s">
        <v>314</v>
      </c>
    </row>
    <row r="79" spans="1:7" ht="12.75">
      <c r="A79" s="48">
        <v>5</v>
      </c>
      <c r="B79" s="48">
        <v>344</v>
      </c>
      <c r="C79" s="48">
        <v>168</v>
      </c>
      <c r="D79" s="48">
        <v>8</v>
      </c>
      <c r="E79" s="48">
        <v>512</v>
      </c>
      <c r="F79" s="48" t="s">
        <v>313</v>
      </c>
      <c r="G79" s="48" t="s">
        <v>314</v>
      </c>
    </row>
    <row r="80" ht="12.75">
      <c r="A80" s="48" t="s">
        <v>143</v>
      </c>
    </row>
    <row r="81" spans="1:3" ht="12.75">
      <c r="A81" s="48" t="s">
        <v>333</v>
      </c>
      <c r="B81" s="48" t="s">
        <v>318</v>
      </c>
      <c r="C81" s="48" t="s">
        <v>318</v>
      </c>
    </row>
    <row r="82" spans="1:6" ht="12.75">
      <c r="A82" s="48">
        <v>1</v>
      </c>
      <c r="B82" s="48">
        <v>88</v>
      </c>
      <c r="C82" s="48">
        <v>45</v>
      </c>
      <c r="D82" s="48">
        <v>0</v>
      </c>
      <c r="E82" s="48">
        <v>133</v>
      </c>
      <c r="F82" s="48" t="s">
        <v>321</v>
      </c>
    </row>
    <row r="83" spans="1:6" ht="12.75">
      <c r="A83" s="48">
        <v>2</v>
      </c>
      <c r="B83" s="48">
        <v>89</v>
      </c>
      <c r="C83" s="48">
        <v>50</v>
      </c>
      <c r="D83" s="48">
        <v>0</v>
      </c>
      <c r="E83" s="48">
        <v>139</v>
      </c>
      <c r="F83" s="48" t="s">
        <v>321</v>
      </c>
    </row>
    <row r="84" spans="1:6" ht="12.75">
      <c r="A84" s="48">
        <v>3</v>
      </c>
      <c r="B84" s="48">
        <v>87</v>
      </c>
      <c r="C84" s="48">
        <v>44</v>
      </c>
      <c r="D84" s="48">
        <v>4</v>
      </c>
      <c r="E84" s="48">
        <v>131</v>
      </c>
      <c r="F84" s="48" t="s">
        <v>321</v>
      </c>
    </row>
    <row r="85" spans="1:6" ht="12.75">
      <c r="A85" s="48">
        <v>4</v>
      </c>
      <c r="B85" s="48">
        <v>93</v>
      </c>
      <c r="C85" s="48">
        <v>54</v>
      </c>
      <c r="D85" s="48">
        <v>2</v>
      </c>
      <c r="E85" s="48">
        <v>147</v>
      </c>
      <c r="F85" s="48" t="s">
        <v>321</v>
      </c>
    </row>
    <row r="86" spans="1:7" ht="12.75">
      <c r="A86" s="48">
        <v>5</v>
      </c>
      <c r="B86" s="48">
        <v>357</v>
      </c>
      <c r="C86" s="48">
        <v>193</v>
      </c>
      <c r="D86" s="48">
        <v>6</v>
      </c>
      <c r="E86" s="48">
        <v>550</v>
      </c>
      <c r="F86" s="48" t="s">
        <v>328</v>
      </c>
      <c r="G86" s="48" t="s">
        <v>321</v>
      </c>
    </row>
    <row r="87" ht="12.75">
      <c r="A87" s="48" t="s">
        <v>144</v>
      </c>
    </row>
    <row r="88" spans="1:3" ht="12.75">
      <c r="A88" s="48" t="s">
        <v>334</v>
      </c>
      <c r="B88" s="48" t="s">
        <v>318</v>
      </c>
      <c r="C88" s="48" t="s">
        <v>318</v>
      </c>
    </row>
    <row r="89" spans="1:6" ht="12.75">
      <c r="A89" s="48">
        <v>1</v>
      </c>
      <c r="B89" s="48">
        <v>88</v>
      </c>
      <c r="C89" s="48">
        <v>41</v>
      </c>
      <c r="D89" s="48">
        <v>3</v>
      </c>
      <c r="E89" s="48">
        <v>129</v>
      </c>
      <c r="F89" s="48" t="s">
        <v>321</v>
      </c>
    </row>
    <row r="90" spans="1:6" ht="12.75">
      <c r="A90" s="48">
        <v>2</v>
      </c>
      <c r="B90" s="48">
        <v>92</v>
      </c>
      <c r="C90" s="48">
        <v>60</v>
      </c>
      <c r="D90" s="48">
        <v>0</v>
      </c>
      <c r="E90" s="48">
        <v>152</v>
      </c>
      <c r="F90" s="48" t="s">
        <v>321</v>
      </c>
    </row>
    <row r="91" spans="1:6" ht="12.75">
      <c r="A91" s="48">
        <v>3</v>
      </c>
      <c r="B91" s="48">
        <v>88</v>
      </c>
      <c r="C91" s="48">
        <v>45</v>
      </c>
      <c r="D91" s="48">
        <v>1</v>
      </c>
      <c r="E91" s="48">
        <v>133</v>
      </c>
      <c r="F91" s="48" t="s">
        <v>321</v>
      </c>
    </row>
    <row r="92" spans="1:6" ht="12.75">
      <c r="A92" s="48">
        <v>4</v>
      </c>
      <c r="B92" s="48">
        <v>88</v>
      </c>
      <c r="C92" s="48">
        <v>60</v>
      </c>
      <c r="D92" s="48">
        <v>0</v>
      </c>
      <c r="E92" s="48">
        <v>148</v>
      </c>
      <c r="F92" s="48" t="s">
        <v>314</v>
      </c>
    </row>
    <row r="93" spans="1:7" ht="12.75">
      <c r="A93" s="48">
        <v>5</v>
      </c>
      <c r="B93" s="48">
        <v>356</v>
      </c>
      <c r="C93" s="48">
        <v>206</v>
      </c>
      <c r="D93" s="48">
        <v>4</v>
      </c>
      <c r="E93" s="48">
        <v>562</v>
      </c>
      <c r="F93" s="48" t="s">
        <v>330</v>
      </c>
      <c r="G93" s="48" t="s">
        <v>321</v>
      </c>
    </row>
    <row r="94" ht="12.75">
      <c r="A94" s="48" t="s">
        <v>145</v>
      </c>
    </row>
    <row r="95" spans="1:3" ht="12.75">
      <c r="A95" s="48" t="s">
        <v>335</v>
      </c>
      <c r="B95" s="48" t="s">
        <v>318</v>
      </c>
      <c r="C95" s="48" t="s">
        <v>318</v>
      </c>
    </row>
    <row r="96" spans="1:6" ht="12.75">
      <c r="A96" s="48">
        <v>1</v>
      </c>
      <c r="B96" s="48">
        <v>103</v>
      </c>
      <c r="C96" s="48">
        <v>40</v>
      </c>
      <c r="D96" s="48">
        <v>3</v>
      </c>
      <c r="E96" s="48">
        <v>143</v>
      </c>
      <c r="F96" s="48" t="s">
        <v>321</v>
      </c>
    </row>
    <row r="97" spans="1:6" ht="12.75">
      <c r="A97" s="48">
        <v>2</v>
      </c>
      <c r="B97" s="48">
        <v>97</v>
      </c>
      <c r="C97" s="48">
        <v>50</v>
      </c>
      <c r="D97" s="48">
        <v>1</v>
      </c>
      <c r="E97" s="48">
        <v>147</v>
      </c>
      <c r="F97" s="48" t="s">
        <v>314</v>
      </c>
    </row>
    <row r="98" spans="1:6" ht="12.75">
      <c r="A98" s="48">
        <v>3</v>
      </c>
      <c r="B98" s="48">
        <v>87</v>
      </c>
      <c r="C98" s="48">
        <v>53</v>
      </c>
      <c r="D98" s="48">
        <v>2</v>
      </c>
      <c r="E98" s="48">
        <v>140</v>
      </c>
      <c r="F98" s="48" t="s">
        <v>321</v>
      </c>
    </row>
    <row r="99" spans="1:6" ht="12.75">
      <c r="A99" s="48">
        <v>4</v>
      </c>
      <c r="B99" s="48">
        <v>94</v>
      </c>
      <c r="C99" s="48">
        <v>26</v>
      </c>
      <c r="D99" s="48">
        <v>5</v>
      </c>
      <c r="E99" s="48">
        <v>120</v>
      </c>
      <c r="F99" s="48" t="s">
        <v>314</v>
      </c>
    </row>
    <row r="100" spans="1:7" ht="12.75">
      <c r="A100" s="48">
        <v>5</v>
      </c>
      <c r="B100" s="48">
        <v>381</v>
      </c>
      <c r="C100" s="48">
        <v>169</v>
      </c>
      <c r="D100" s="48">
        <v>11</v>
      </c>
      <c r="E100" s="48">
        <v>550</v>
      </c>
      <c r="F100" s="48" t="s">
        <v>313</v>
      </c>
      <c r="G100" s="48" t="s">
        <v>314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árok8">
    <tabColor theme="9" tint="0.39998000860214233"/>
  </sheetPr>
  <dimension ref="A1:I1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8" customWidth="1"/>
  </cols>
  <sheetData>
    <row r="1" spans="1:3" ht="12.75">
      <c r="A1" s="48" t="s">
        <v>290</v>
      </c>
      <c r="B1" s="48" t="s">
        <v>291</v>
      </c>
      <c r="C1" s="48" t="s">
        <v>292</v>
      </c>
    </row>
    <row r="2" spans="1:3" ht="12.75">
      <c r="A2" s="48" t="s">
        <v>293</v>
      </c>
      <c r="B2" s="48" t="s">
        <v>362</v>
      </c>
      <c r="C2" s="48" t="s">
        <v>363</v>
      </c>
    </row>
    <row r="3" spans="1:2" ht="12.75">
      <c r="A3" s="48" t="s">
        <v>296</v>
      </c>
      <c r="B3" s="48" t="s">
        <v>297</v>
      </c>
    </row>
    <row r="4" spans="1:5" ht="12.75">
      <c r="A4" s="48" t="s">
        <v>298</v>
      </c>
      <c r="B4" s="48" t="s">
        <v>299</v>
      </c>
      <c r="C4" s="48" t="s">
        <v>300</v>
      </c>
      <c r="D4" s="48" t="s">
        <v>301</v>
      </c>
      <c r="E4" s="48" t="s">
        <v>302</v>
      </c>
    </row>
    <row r="5" ht="12.75">
      <c r="A5" s="48" t="s">
        <v>127</v>
      </c>
    </row>
    <row r="6" spans="1:9" ht="12.75">
      <c r="A6" s="48" t="s">
        <v>128</v>
      </c>
      <c r="B6" s="48" t="s">
        <v>303</v>
      </c>
      <c r="C6" s="48" t="s">
        <v>304</v>
      </c>
      <c r="D6" s="48" t="s">
        <v>305</v>
      </c>
      <c r="E6" s="48" t="s">
        <v>306</v>
      </c>
      <c r="F6" s="48" t="s">
        <v>307</v>
      </c>
      <c r="G6" s="48" t="s">
        <v>308</v>
      </c>
      <c r="H6" s="48" t="s">
        <v>309</v>
      </c>
      <c r="I6" s="48" t="s">
        <v>310</v>
      </c>
    </row>
    <row r="7" spans="1:9" ht="12.75">
      <c r="A7" s="48" t="s">
        <v>364</v>
      </c>
      <c r="B7" s="48">
        <v>2142</v>
      </c>
      <c r="C7" s="48">
        <v>1056</v>
      </c>
      <c r="D7" s="48">
        <v>45</v>
      </c>
      <c r="E7" s="48">
        <v>3198</v>
      </c>
      <c r="F7" s="48">
        <v>719</v>
      </c>
      <c r="G7" s="48" t="s">
        <v>365</v>
      </c>
      <c r="H7" s="48" t="s">
        <v>328</v>
      </c>
      <c r="I7" s="48" t="s">
        <v>313</v>
      </c>
    </row>
    <row r="8" ht="12.75">
      <c r="A8" s="48" t="s">
        <v>129</v>
      </c>
    </row>
    <row r="9" spans="1:3" ht="12.75">
      <c r="A9" s="48" t="s">
        <v>130</v>
      </c>
      <c r="B9" s="48" t="s">
        <v>315</v>
      </c>
      <c r="C9" s="48" t="s">
        <v>316</v>
      </c>
    </row>
    <row r="10" spans="1:7" ht="12.75">
      <c r="A10" s="48" t="s">
        <v>131</v>
      </c>
      <c r="B10" s="48" t="s">
        <v>303</v>
      </c>
      <c r="C10" s="48" t="s">
        <v>304</v>
      </c>
      <c r="D10" s="48" t="s">
        <v>305</v>
      </c>
      <c r="E10" s="48" t="s">
        <v>306</v>
      </c>
      <c r="F10" s="48" t="s">
        <v>308</v>
      </c>
      <c r="G10" s="48" t="s">
        <v>309</v>
      </c>
    </row>
    <row r="11" ht="12.75">
      <c r="A11" s="48" t="s">
        <v>132</v>
      </c>
    </row>
    <row r="12" spans="1:3" ht="12.75">
      <c r="A12" s="48" t="s">
        <v>366</v>
      </c>
      <c r="B12" s="48" t="s">
        <v>318</v>
      </c>
      <c r="C12" s="48" t="s">
        <v>318</v>
      </c>
    </row>
    <row r="13" spans="1:6" ht="12.75">
      <c r="A13" s="48">
        <v>1</v>
      </c>
      <c r="B13" s="48">
        <v>97</v>
      </c>
      <c r="C13" s="48">
        <v>53</v>
      </c>
      <c r="D13" s="48">
        <v>1</v>
      </c>
      <c r="E13" s="48">
        <v>150</v>
      </c>
      <c r="F13" s="48" t="s">
        <v>319</v>
      </c>
    </row>
    <row r="14" spans="1:6" ht="12.75">
      <c r="A14" s="48">
        <v>2</v>
      </c>
      <c r="B14" s="48">
        <v>94</v>
      </c>
      <c r="C14" s="48">
        <v>52</v>
      </c>
      <c r="D14" s="48">
        <v>2</v>
      </c>
      <c r="E14" s="48">
        <v>146</v>
      </c>
      <c r="F14" s="48" t="s">
        <v>319</v>
      </c>
    </row>
    <row r="15" spans="1:6" ht="12.75">
      <c r="A15" s="48">
        <v>3</v>
      </c>
      <c r="B15" s="48">
        <v>97</v>
      </c>
      <c r="C15" s="48">
        <v>35</v>
      </c>
      <c r="D15" s="48">
        <v>0</v>
      </c>
      <c r="E15" s="48">
        <v>132</v>
      </c>
      <c r="F15" s="48" t="s">
        <v>319</v>
      </c>
    </row>
    <row r="16" spans="1:6" ht="12.75">
      <c r="A16" s="48">
        <v>4</v>
      </c>
      <c r="B16" s="48">
        <v>87</v>
      </c>
      <c r="C16" s="48">
        <v>45</v>
      </c>
      <c r="D16" s="48">
        <v>1</v>
      </c>
      <c r="E16" s="48">
        <v>132</v>
      </c>
      <c r="F16" s="48" t="s">
        <v>319</v>
      </c>
    </row>
    <row r="17" spans="1:7" ht="12.75">
      <c r="A17" s="48">
        <v>5</v>
      </c>
      <c r="B17" s="48">
        <v>375</v>
      </c>
      <c r="C17" s="48">
        <v>185</v>
      </c>
      <c r="D17" s="48">
        <v>4</v>
      </c>
      <c r="E17" s="48">
        <v>560</v>
      </c>
      <c r="F17" s="48" t="s">
        <v>328</v>
      </c>
      <c r="G17" s="48" t="s">
        <v>321</v>
      </c>
    </row>
    <row r="18" ht="12.75">
      <c r="A18" s="48" t="s">
        <v>133</v>
      </c>
    </row>
    <row r="19" spans="1:3" ht="12.75">
      <c r="A19" s="48" t="s">
        <v>367</v>
      </c>
      <c r="B19" s="48" t="s">
        <v>318</v>
      </c>
      <c r="C19" s="48" t="s">
        <v>318</v>
      </c>
    </row>
    <row r="20" spans="1:6" ht="12.75">
      <c r="A20" s="48">
        <v>1</v>
      </c>
      <c r="B20" s="48">
        <v>91</v>
      </c>
      <c r="C20" s="48">
        <v>71</v>
      </c>
      <c r="D20" s="48">
        <v>0</v>
      </c>
      <c r="E20" s="48">
        <v>162</v>
      </c>
      <c r="F20" s="48" t="s">
        <v>319</v>
      </c>
    </row>
    <row r="21" spans="1:6" ht="12.75">
      <c r="A21" s="48">
        <v>2</v>
      </c>
      <c r="B21" s="48">
        <v>85</v>
      </c>
      <c r="C21" s="48">
        <v>44</v>
      </c>
      <c r="D21" s="48">
        <v>2</v>
      </c>
      <c r="E21" s="48">
        <v>129</v>
      </c>
      <c r="F21" s="48" t="s">
        <v>320</v>
      </c>
    </row>
    <row r="22" spans="1:6" ht="12.75">
      <c r="A22" s="48">
        <v>3</v>
      </c>
      <c r="B22" s="48">
        <v>81</v>
      </c>
      <c r="C22" s="48">
        <v>52</v>
      </c>
      <c r="D22" s="48">
        <v>0</v>
      </c>
      <c r="E22" s="48">
        <v>133</v>
      </c>
      <c r="F22" s="48" t="s">
        <v>319</v>
      </c>
    </row>
    <row r="23" spans="1:6" ht="12.75">
      <c r="A23" s="48">
        <v>4</v>
      </c>
      <c r="B23" s="48">
        <v>89</v>
      </c>
      <c r="C23" s="48">
        <v>41</v>
      </c>
      <c r="D23" s="48">
        <v>1</v>
      </c>
      <c r="E23" s="48">
        <v>130</v>
      </c>
      <c r="F23" s="48" t="s">
        <v>320</v>
      </c>
    </row>
    <row r="24" spans="1:7" ht="12.75">
      <c r="A24" s="48">
        <v>5</v>
      </c>
      <c r="B24" s="48">
        <v>346</v>
      </c>
      <c r="C24" s="48">
        <v>208</v>
      </c>
      <c r="D24" s="48">
        <v>3</v>
      </c>
      <c r="E24" s="48">
        <v>554</v>
      </c>
      <c r="F24" s="48" t="s">
        <v>313</v>
      </c>
      <c r="G24" s="48" t="s">
        <v>321</v>
      </c>
    </row>
    <row r="25" ht="12.75">
      <c r="A25" s="48" t="s">
        <v>134</v>
      </c>
    </row>
    <row r="26" spans="1:3" ht="12.75">
      <c r="A26" s="48" t="s">
        <v>368</v>
      </c>
      <c r="B26" s="48" t="s">
        <v>318</v>
      </c>
      <c r="C26" s="48" t="s">
        <v>318</v>
      </c>
    </row>
    <row r="27" spans="1:6" ht="12.75">
      <c r="A27" s="48">
        <v>1</v>
      </c>
      <c r="B27" s="48">
        <v>94</v>
      </c>
      <c r="C27" s="48">
        <v>52</v>
      </c>
      <c r="D27" s="48">
        <v>0</v>
      </c>
      <c r="E27" s="48">
        <v>146</v>
      </c>
      <c r="F27" s="48" t="s">
        <v>319</v>
      </c>
    </row>
    <row r="28" spans="1:6" ht="12.75">
      <c r="A28" s="48">
        <v>2</v>
      </c>
      <c r="B28" s="48">
        <v>94</v>
      </c>
      <c r="C28" s="48">
        <v>44</v>
      </c>
      <c r="D28" s="48">
        <v>1</v>
      </c>
      <c r="E28" s="48">
        <v>138</v>
      </c>
      <c r="F28" s="48" t="s">
        <v>319</v>
      </c>
    </row>
    <row r="29" spans="1:6" ht="12.75">
      <c r="A29" s="48">
        <v>3</v>
      </c>
      <c r="B29" s="48">
        <v>86</v>
      </c>
      <c r="C29" s="48">
        <v>44</v>
      </c>
      <c r="D29" s="48">
        <v>4</v>
      </c>
      <c r="E29" s="48">
        <v>130</v>
      </c>
      <c r="F29" s="48" t="s">
        <v>320</v>
      </c>
    </row>
    <row r="30" spans="1:6" ht="12.75">
      <c r="A30" s="48">
        <v>4</v>
      </c>
      <c r="B30" s="48">
        <v>99</v>
      </c>
      <c r="C30" s="48">
        <v>50</v>
      </c>
      <c r="D30" s="48">
        <v>2</v>
      </c>
      <c r="E30" s="48">
        <v>149</v>
      </c>
      <c r="F30" s="48" t="s">
        <v>319</v>
      </c>
    </row>
    <row r="31" spans="1:7" ht="12.75">
      <c r="A31" s="48">
        <v>5</v>
      </c>
      <c r="B31" s="48">
        <v>373</v>
      </c>
      <c r="C31" s="48">
        <v>190</v>
      </c>
      <c r="D31" s="48">
        <v>7</v>
      </c>
      <c r="E31" s="48">
        <v>563</v>
      </c>
      <c r="F31" s="48" t="s">
        <v>330</v>
      </c>
      <c r="G31" s="48" t="s">
        <v>321</v>
      </c>
    </row>
    <row r="32" ht="12.75">
      <c r="A32" s="48" t="s">
        <v>135</v>
      </c>
    </row>
    <row r="33" spans="1:3" ht="12.75">
      <c r="A33" s="48" t="s">
        <v>369</v>
      </c>
      <c r="B33" s="48" t="s">
        <v>318</v>
      </c>
      <c r="C33" s="48" t="s">
        <v>318</v>
      </c>
    </row>
    <row r="34" spans="1:6" ht="12.75">
      <c r="A34" s="48">
        <v>1</v>
      </c>
      <c r="B34" s="48">
        <v>91</v>
      </c>
      <c r="C34" s="48">
        <v>33</v>
      </c>
      <c r="D34" s="48">
        <v>1</v>
      </c>
      <c r="E34" s="48">
        <v>124</v>
      </c>
      <c r="F34" s="48" t="s">
        <v>320</v>
      </c>
    </row>
    <row r="35" spans="1:6" ht="12.75">
      <c r="A35" s="48">
        <v>2</v>
      </c>
      <c r="B35" s="48">
        <v>86</v>
      </c>
      <c r="C35" s="48">
        <v>68</v>
      </c>
      <c r="D35" s="48">
        <v>1</v>
      </c>
      <c r="E35" s="48">
        <v>154</v>
      </c>
      <c r="F35" s="48" t="s">
        <v>319</v>
      </c>
    </row>
    <row r="36" spans="1:6" ht="12.75">
      <c r="A36" s="48">
        <v>3</v>
      </c>
      <c r="B36" s="48">
        <v>86</v>
      </c>
      <c r="C36" s="48">
        <v>45</v>
      </c>
      <c r="D36" s="48">
        <v>1</v>
      </c>
      <c r="E36" s="48">
        <v>131</v>
      </c>
      <c r="F36" s="48" t="s">
        <v>319</v>
      </c>
    </row>
    <row r="37" spans="1:6" ht="12.75">
      <c r="A37" s="48">
        <v>4</v>
      </c>
      <c r="B37" s="48">
        <v>101</v>
      </c>
      <c r="C37" s="48">
        <v>41</v>
      </c>
      <c r="D37" s="48">
        <v>1</v>
      </c>
      <c r="E37" s="48">
        <v>142</v>
      </c>
      <c r="F37" s="48" t="s">
        <v>319</v>
      </c>
    </row>
    <row r="38" spans="1:7" ht="12.75">
      <c r="A38" s="48">
        <v>5</v>
      </c>
      <c r="B38" s="48">
        <v>364</v>
      </c>
      <c r="C38" s="48">
        <v>187</v>
      </c>
      <c r="D38" s="48">
        <v>4</v>
      </c>
      <c r="E38" s="48">
        <v>551</v>
      </c>
      <c r="F38" s="48" t="s">
        <v>330</v>
      </c>
      <c r="G38" s="48" t="s">
        <v>321</v>
      </c>
    </row>
    <row r="39" ht="12.75">
      <c r="A39" s="48" t="s">
        <v>136</v>
      </c>
    </row>
    <row r="40" spans="1:3" ht="12.75">
      <c r="A40" s="48" t="s">
        <v>370</v>
      </c>
      <c r="B40" s="48" t="s">
        <v>318</v>
      </c>
      <c r="C40" s="48" t="s">
        <v>318</v>
      </c>
    </row>
    <row r="41" spans="1:6" ht="12.75">
      <c r="A41" s="48">
        <v>1</v>
      </c>
      <c r="B41" s="48">
        <v>93</v>
      </c>
      <c r="C41" s="48">
        <v>33</v>
      </c>
      <c r="D41" s="48">
        <v>3</v>
      </c>
      <c r="E41" s="48">
        <v>126</v>
      </c>
      <c r="F41" s="48" t="s">
        <v>320</v>
      </c>
    </row>
    <row r="42" spans="1:6" ht="12.75">
      <c r="A42" s="48">
        <v>2</v>
      </c>
      <c r="B42" s="48">
        <v>87</v>
      </c>
      <c r="C42" s="48">
        <v>35</v>
      </c>
      <c r="D42" s="48">
        <v>2</v>
      </c>
      <c r="E42" s="48">
        <v>122</v>
      </c>
      <c r="F42" s="48" t="s">
        <v>320</v>
      </c>
    </row>
    <row r="43" spans="1:6" ht="12.75">
      <c r="A43" s="48">
        <v>3</v>
      </c>
      <c r="B43" s="48">
        <v>66</v>
      </c>
      <c r="C43" s="48">
        <v>36</v>
      </c>
      <c r="D43" s="48">
        <v>3</v>
      </c>
      <c r="E43" s="48">
        <v>102</v>
      </c>
      <c r="F43" s="48" t="s">
        <v>320</v>
      </c>
    </row>
    <row r="44" spans="1:6" ht="12.75">
      <c r="A44" s="48">
        <v>4</v>
      </c>
      <c r="B44" s="48">
        <v>96</v>
      </c>
      <c r="C44" s="48">
        <v>44</v>
      </c>
      <c r="D44" s="48">
        <v>3</v>
      </c>
      <c r="E44" s="48">
        <v>140</v>
      </c>
      <c r="F44" s="48" t="s">
        <v>319</v>
      </c>
    </row>
    <row r="45" spans="1:7" ht="12.75">
      <c r="A45" s="48">
        <v>5</v>
      </c>
      <c r="B45" s="48">
        <v>342</v>
      </c>
      <c r="C45" s="48">
        <v>148</v>
      </c>
      <c r="D45" s="48">
        <v>11</v>
      </c>
      <c r="E45" s="48">
        <v>490</v>
      </c>
      <c r="F45" s="48" t="s">
        <v>321</v>
      </c>
      <c r="G45" s="48" t="s">
        <v>314</v>
      </c>
    </row>
    <row r="46" ht="12.75">
      <c r="A46" s="48" t="s">
        <v>137</v>
      </c>
    </row>
    <row r="47" spans="1:3" ht="12.75">
      <c r="A47" s="48" t="s">
        <v>371</v>
      </c>
      <c r="B47" s="48" t="s">
        <v>318</v>
      </c>
      <c r="C47" s="48" t="s">
        <v>318</v>
      </c>
    </row>
    <row r="48" spans="1:6" ht="12.75">
      <c r="A48" s="48">
        <v>1</v>
      </c>
      <c r="B48" s="48">
        <v>85</v>
      </c>
      <c r="C48" s="48">
        <v>34</v>
      </c>
      <c r="D48" s="48">
        <v>4</v>
      </c>
      <c r="E48" s="48">
        <v>119</v>
      </c>
      <c r="F48" s="48" t="s">
        <v>320</v>
      </c>
    </row>
    <row r="49" spans="1:6" ht="12.75">
      <c r="A49" s="48">
        <v>2</v>
      </c>
      <c r="B49" s="48">
        <v>80</v>
      </c>
      <c r="C49" s="48">
        <v>43</v>
      </c>
      <c r="D49" s="48">
        <v>3</v>
      </c>
      <c r="E49" s="48">
        <v>123</v>
      </c>
      <c r="F49" s="48" t="s">
        <v>320</v>
      </c>
    </row>
    <row r="50" spans="1:6" ht="12.75">
      <c r="A50" s="48">
        <v>3</v>
      </c>
      <c r="B50" s="48">
        <v>88</v>
      </c>
      <c r="C50" s="48">
        <v>17</v>
      </c>
      <c r="D50" s="48">
        <v>8</v>
      </c>
      <c r="E50" s="48">
        <v>105</v>
      </c>
      <c r="F50" s="48" t="s">
        <v>320</v>
      </c>
    </row>
    <row r="51" spans="1:6" ht="12.75">
      <c r="A51" s="48">
        <v>4</v>
      </c>
      <c r="B51" s="48">
        <v>89</v>
      </c>
      <c r="C51" s="48">
        <v>44</v>
      </c>
      <c r="D51" s="48">
        <v>1</v>
      </c>
      <c r="E51" s="48">
        <v>133</v>
      </c>
      <c r="F51" s="48" t="s">
        <v>319</v>
      </c>
    </row>
    <row r="52" spans="1:7" ht="12.75">
      <c r="A52" s="48">
        <v>5</v>
      </c>
      <c r="B52" s="48">
        <v>342</v>
      </c>
      <c r="C52" s="48">
        <v>138</v>
      </c>
      <c r="D52" s="48">
        <v>16</v>
      </c>
      <c r="E52" s="48">
        <v>480</v>
      </c>
      <c r="F52" s="48" t="s">
        <v>321</v>
      </c>
      <c r="G52" s="48" t="s">
        <v>314</v>
      </c>
    </row>
    <row r="53" ht="12.75">
      <c r="A53" s="48" t="s">
        <v>138</v>
      </c>
    </row>
    <row r="54" spans="1:9" ht="12.75">
      <c r="A54" s="48" t="s">
        <v>128</v>
      </c>
      <c r="B54" s="48" t="s">
        <v>303</v>
      </c>
      <c r="C54" s="48" t="s">
        <v>304</v>
      </c>
      <c r="D54" s="48" t="s">
        <v>305</v>
      </c>
      <c r="E54" s="48" t="s">
        <v>306</v>
      </c>
      <c r="F54" s="48" t="s">
        <v>307</v>
      </c>
      <c r="G54" s="48" t="s">
        <v>308</v>
      </c>
      <c r="H54" s="48" t="s">
        <v>309</v>
      </c>
      <c r="I54" s="48" t="s">
        <v>310</v>
      </c>
    </row>
    <row r="55" spans="2:9" ht="12.75">
      <c r="B55" s="48">
        <v>2187</v>
      </c>
      <c r="C55" s="48">
        <v>935</v>
      </c>
      <c r="D55" s="48">
        <v>59</v>
      </c>
      <c r="E55" s="48">
        <v>3122</v>
      </c>
      <c r="F55" s="48">
        <v>720</v>
      </c>
      <c r="G55" s="48" t="s">
        <v>372</v>
      </c>
      <c r="H55" s="48" t="s">
        <v>313</v>
      </c>
      <c r="I55" s="48" t="s">
        <v>314</v>
      </c>
    </row>
    <row r="56" ht="12.75">
      <c r="A56" s="48" t="s">
        <v>139</v>
      </c>
    </row>
    <row r="57" spans="1:3" ht="12.75">
      <c r="A57" s="48" t="s">
        <v>130</v>
      </c>
      <c r="B57" s="48" t="s">
        <v>315</v>
      </c>
      <c r="C57" s="48" t="s">
        <v>316</v>
      </c>
    </row>
    <row r="58" spans="1:7" ht="12.75">
      <c r="A58" s="48" t="s">
        <v>131</v>
      </c>
      <c r="B58" s="48" t="s">
        <v>303</v>
      </c>
      <c r="C58" s="48" t="s">
        <v>304</v>
      </c>
      <c r="D58" s="48" t="s">
        <v>305</v>
      </c>
      <c r="E58" s="48" t="s">
        <v>306</v>
      </c>
      <c r="F58" s="48" t="s">
        <v>308</v>
      </c>
      <c r="G58" s="48" t="s">
        <v>309</v>
      </c>
    </row>
    <row r="59" ht="12.75">
      <c r="A59" s="48" t="s">
        <v>140</v>
      </c>
    </row>
    <row r="60" spans="1:3" ht="12.75">
      <c r="A60" s="48" t="s">
        <v>373</v>
      </c>
      <c r="B60" s="48" t="s">
        <v>318</v>
      </c>
      <c r="C60" s="48" t="s">
        <v>318</v>
      </c>
    </row>
    <row r="61" spans="1:6" ht="12.75">
      <c r="A61" s="48">
        <v>1</v>
      </c>
      <c r="B61" s="48">
        <v>86</v>
      </c>
      <c r="C61" s="48">
        <v>42</v>
      </c>
      <c r="D61" s="48">
        <v>2</v>
      </c>
      <c r="E61" s="48">
        <v>128</v>
      </c>
      <c r="F61" s="48" t="s">
        <v>314</v>
      </c>
    </row>
    <row r="62" spans="1:6" ht="12.75">
      <c r="A62" s="48">
        <v>2</v>
      </c>
      <c r="B62" s="48">
        <v>88</v>
      </c>
      <c r="C62" s="48">
        <v>17</v>
      </c>
      <c r="D62" s="48">
        <v>7</v>
      </c>
      <c r="E62" s="48">
        <v>105</v>
      </c>
      <c r="F62" s="48" t="s">
        <v>314</v>
      </c>
    </row>
    <row r="63" spans="1:6" ht="12.75">
      <c r="A63" s="48">
        <v>3</v>
      </c>
      <c r="B63" s="48">
        <v>101</v>
      </c>
      <c r="C63" s="48">
        <v>26</v>
      </c>
      <c r="D63" s="48">
        <v>7</v>
      </c>
      <c r="E63" s="48">
        <v>127</v>
      </c>
      <c r="F63" s="48" t="s">
        <v>314</v>
      </c>
    </row>
    <row r="64" spans="1:6" ht="12.75">
      <c r="A64" s="48">
        <v>4</v>
      </c>
      <c r="B64" s="48">
        <v>85</v>
      </c>
      <c r="C64" s="48">
        <v>32</v>
      </c>
      <c r="D64" s="48">
        <v>5</v>
      </c>
      <c r="E64" s="48">
        <v>117</v>
      </c>
      <c r="F64" s="48" t="s">
        <v>314</v>
      </c>
    </row>
    <row r="65" spans="1:7" ht="12.75">
      <c r="A65" s="48">
        <v>5</v>
      </c>
      <c r="B65" s="48">
        <v>360</v>
      </c>
      <c r="C65" s="48">
        <v>117</v>
      </c>
      <c r="D65" s="48">
        <v>21</v>
      </c>
      <c r="E65" s="48">
        <v>477</v>
      </c>
      <c r="F65" s="48" t="s">
        <v>314</v>
      </c>
      <c r="G65" s="48" t="s">
        <v>314</v>
      </c>
    </row>
    <row r="66" ht="12.75">
      <c r="A66" s="48" t="s">
        <v>141</v>
      </c>
    </row>
    <row r="67" spans="1:3" ht="12.75">
      <c r="A67" s="48" t="s">
        <v>374</v>
      </c>
      <c r="B67" s="48" t="s">
        <v>318</v>
      </c>
      <c r="C67" s="48" t="s">
        <v>318</v>
      </c>
    </row>
    <row r="68" spans="1:6" ht="12.75">
      <c r="A68" s="48">
        <v>1</v>
      </c>
      <c r="B68" s="48">
        <v>92</v>
      </c>
      <c r="C68" s="48">
        <v>45</v>
      </c>
      <c r="D68" s="48">
        <v>2</v>
      </c>
      <c r="E68" s="48">
        <v>137</v>
      </c>
      <c r="F68" s="48" t="s">
        <v>314</v>
      </c>
    </row>
    <row r="69" spans="1:6" ht="12.75">
      <c r="A69" s="48">
        <v>2</v>
      </c>
      <c r="B69" s="48">
        <v>91</v>
      </c>
      <c r="C69" s="48">
        <v>45</v>
      </c>
      <c r="D69" s="48">
        <v>1</v>
      </c>
      <c r="E69" s="48">
        <v>136</v>
      </c>
      <c r="F69" s="48" t="s">
        <v>321</v>
      </c>
    </row>
    <row r="70" spans="1:6" ht="12.75">
      <c r="A70" s="48">
        <v>3</v>
      </c>
      <c r="B70" s="48">
        <v>81</v>
      </c>
      <c r="C70" s="48">
        <v>44</v>
      </c>
      <c r="D70" s="48">
        <v>3</v>
      </c>
      <c r="E70" s="48">
        <v>125</v>
      </c>
      <c r="F70" s="48" t="s">
        <v>314</v>
      </c>
    </row>
    <row r="71" spans="1:6" ht="12.75">
      <c r="A71" s="48">
        <v>4</v>
      </c>
      <c r="B71" s="48">
        <v>96</v>
      </c>
      <c r="C71" s="48">
        <v>44</v>
      </c>
      <c r="D71" s="48">
        <v>2</v>
      </c>
      <c r="E71" s="48">
        <v>140</v>
      </c>
      <c r="F71" s="48" t="s">
        <v>321</v>
      </c>
    </row>
    <row r="72" spans="1:7" ht="12.75">
      <c r="A72" s="48">
        <v>5</v>
      </c>
      <c r="B72" s="48">
        <v>360</v>
      </c>
      <c r="C72" s="48">
        <v>178</v>
      </c>
      <c r="D72" s="48">
        <v>8</v>
      </c>
      <c r="E72" s="48">
        <v>538</v>
      </c>
      <c r="F72" s="48" t="s">
        <v>313</v>
      </c>
      <c r="G72" s="48" t="s">
        <v>314</v>
      </c>
    </row>
    <row r="73" ht="12.75">
      <c r="A73" s="48" t="s">
        <v>142</v>
      </c>
    </row>
    <row r="74" spans="1:3" ht="12.75">
      <c r="A74" s="48" t="s">
        <v>375</v>
      </c>
      <c r="B74" s="48" t="s">
        <v>318</v>
      </c>
      <c r="C74" s="48" t="s">
        <v>318</v>
      </c>
    </row>
    <row r="75" spans="1:6" ht="12.75">
      <c r="A75" s="48">
        <v>1</v>
      </c>
      <c r="B75" s="48">
        <v>97</v>
      </c>
      <c r="C75" s="48">
        <v>35</v>
      </c>
      <c r="D75" s="48">
        <v>0</v>
      </c>
      <c r="E75" s="48">
        <v>132</v>
      </c>
      <c r="F75" s="48" t="s">
        <v>314</v>
      </c>
    </row>
    <row r="76" spans="1:6" ht="12.75">
      <c r="A76" s="48">
        <v>2</v>
      </c>
      <c r="B76" s="48">
        <v>84</v>
      </c>
      <c r="C76" s="48">
        <v>25</v>
      </c>
      <c r="D76" s="48">
        <v>4</v>
      </c>
      <c r="E76" s="48">
        <v>109</v>
      </c>
      <c r="F76" s="48" t="s">
        <v>314</v>
      </c>
    </row>
    <row r="77" spans="1:6" ht="12.75">
      <c r="A77" s="48">
        <v>3</v>
      </c>
      <c r="B77" s="48">
        <v>97</v>
      </c>
      <c r="C77" s="48">
        <v>60</v>
      </c>
      <c r="D77" s="48">
        <v>1</v>
      </c>
      <c r="E77" s="48">
        <v>157</v>
      </c>
      <c r="F77" s="48" t="s">
        <v>321</v>
      </c>
    </row>
    <row r="78" spans="1:6" ht="12.75">
      <c r="A78" s="48">
        <v>4</v>
      </c>
      <c r="B78" s="48">
        <v>80</v>
      </c>
      <c r="C78" s="48">
        <v>26</v>
      </c>
      <c r="D78" s="48">
        <v>4</v>
      </c>
      <c r="E78" s="48">
        <v>106</v>
      </c>
      <c r="F78" s="48" t="s">
        <v>314</v>
      </c>
    </row>
    <row r="79" spans="1:7" ht="12.75">
      <c r="A79" s="48">
        <v>5</v>
      </c>
      <c r="B79" s="48">
        <v>358</v>
      </c>
      <c r="C79" s="48">
        <v>146</v>
      </c>
      <c r="D79" s="48">
        <v>9</v>
      </c>
      <c r="E79" s="48">
        <v>504</v>
      </c>
      <c r="F79" s="48" t="s">
        <v>321</v>
      </c>
      <c r="G79" s="48" t="s">
        <v>314</v>
      </c>
    </row>
    <row r="80" ht="12.75">
      <c r="A80" s="48" t="s">
        <v>143</v>
      </c>
    </row>
    <row r="81" spans="1:3" ht="12.75">
      <c r="A81" s="48" t="s">
        <v>376</v>
      </c>
      <c r="B81" s="48" t="s">
        <v>318</v>
      </c>
      <c r="C81" s="48" t="s">
        <v>318</v>
      </c>
    </row>
    <row r="82" spans="1:6" ht="12.75">
      <c r="A82" s="48">
        <v>1</v>
      </c>
      <c r="B82" s="48">
        <v>105</v>
      </c>
      <c r="C82" s="48">
        <v>45</v>
      </c>
      <c r="D82" s="48">
        <v>2</v>
      </c>
      <c r="E82" s="48">
        <v>150</v>
      </c>
      <c r="F82" s="48" t="s">
        <v>321</v>
      </c>
    </row>
    <row r="83" spans="1:6" ht="12.75">
      <c r="A83" s="48">
        <v>2</v>
      </c>
      <c r="B83" s="48">
        <v>97</v>
      </c>
      <c r="C83" s="48">
        <v>39</v>
      </c>
      <c r="D83" s="48">
        <v>2</v>
      </c>
      <c r="E83" s="48">
        <v>136</v>
      </c>
      <c r="F83" s="48" t="s">
        <v>314</v>
      </c>
    </row>
    <row r="84" spans="1:6" ht="12.75">
      <c r="A84" s="48">
        <v>3</v>
      </c>
      <c r="B84" s="48">
        <v>68</v>
      </c>
      <c r="C84" s="48">
        <v>34</v>
      </c>
      <c r="D84" s="48">
        <v>4</v>
      </c>
      <c r="E84" s="48">
        <v>102</v>
      </c>
      <c r="F84" s="48" t="s">
        <v>314</v>
      </c>
    </row>
    <row r="85" spans="1:6" ht="12.75">
      <c r="A85" s="48">
        <v>4</v>
      </c>
      <c r="B85" s="48">
        <v>87</v>
      </c>
      <c r="C85" s="48">
        <v>36</v>
      </c>
      <c r="D85" s="48">
        <v>2</v>
      </c>
      <c r="E85" s="48">
        <v>123</v>
      </c>
      <c r="F85" s="48" t="s">
        <v>314</v>
      </c>
    </row>
    <row r="86" spans="1:7" ht="12.75">
      <c r="A86" s="48">
        <v>5</v>
      </c>
      <c r="B86" s="48">
        <v>357</v>
      </c>
      <c r="C86" s="48">
        <v>154</v>
      </c>
      <c r="D86" s="48">
        <v>10</v>
      </c>
      <c r="E86" s="48">
        <v>511</v>
      </c>
      <c r="F86" s="48" t="s">
        <v>321</v>
      </c>
      <c r="G86" s="48" t="s">
        <v>314</v>
      </c>
    </row>
    <row r="87" ht="12.75">
      <c r="A87" s="48" t="s">
        <v>144</v>
      </c>
    </row>
    <row r="88" spans="1:3" ht="12.75">
      <c r="A88" s="48" t="s">
        <v>377</v>
      </c>
      <c r="B88" s="48" t="s">
        <v>318</v>
      </c>
      <c r="C88" s="48" t="s">
        <v>318</v>
      </c>
    </row>
    <row r="89" spans="1:6" ht="12.75">
      <c r="A89" s="48">
        <v>1</v>
      </c>
      <c r="B89" s="48">
        <v>102</v>
      </c>
      <c r="C89" s="48">
        <v>42</v>
      </c>
      <c r="D89" s="48">
        <v>2</v>
      </c>
      <c r="E89" s="48">
        <v>144</v>
      </c>
      <c r="F89" s="48" t="s">
        <v>321</v>
      </c>
    </row>
    <row r="90" spans="1:6" ht="12.75">
      <c r="A90" s="48">
        <v>2</v>
      </c>
      <c r="B90" s="48">
        <v>94</v>
      </c>
      <c r="C90" s="48">
        <v>44</v>
      </c>
      <c r="D90" s="48">
        <v>1</v>
      </c>
      <c r="E90" s="48">
        <v>138</v>
      </c>
      <c r="F90" s="48" t="s">
        <v>321</v>
      </c>
    </row>
    <row r="91" spans="1:6" ht="12.75">
      <c r="A91" s="48">
        <v>3</v>
      </c>
      <c r="B91" s="48">
        <v>102</v>
      </c>
      <c r="C91" s="48">
        <v>45</v>
      </c>
      <c r="D91" s="48">
        <v>1</v>
      </c>
      <c r="E91" s="48">
        <v>147</v>
      </c>
      <c r="F91" s="48" t="s">
        <v>321</v>
      </c>
    </row>
    <row r="92" spans="1:6" ht="12.75">
      <c r="A92" s="48">
        <v>4</v>
      </c>
      <c r="B92" s="48">
        <v>86</v>
      </c>
      <c r="C92" s="48">
        <v>33</v>
      </c>
      <c r="D92" s="48">
        <v>1</v>
      </c>
      <c r="E92" s="48">
        <v>119</v>
      </c>
      <c r="F92" s="48" t="s">
        <v>314</v>
      </c>
    </row>
    <row r="93" spans="1:7" ht="12.75">
      <c r="A93" s="48">
        <v>5</v>
      </c>
      <c r="B93" s="48">
        <v>384</v>
      </c>
      <c r="C93" s="48">
        <v>164</v>
      </c>
      <c r="D93" s="48">
        <v>5</v>
      </c>
      <c r="E93" s="48">
        <v>548</v>
      </c>
      <c r="F93" s="48" t="s">
        <v>330</v>
      </c>
      <c r="G93" s="48" t="s">
        <v>321</v>
      </c>
    </row>
    <row r="94" ht="12.75">
      <c r="A94" s="48" t="s">
        <v>145</v>
      </c>
    </row>
    <row r="95" spans="1:3" ht="12.75">
      <c r="A95" s="48" t="s">
        <v>378</v>
      </c>
      <c r="B95" s="48" t="s">
        <v>318</v>
      </c>
      <c r="C95" s="48" t="s">
        <v>318</v>
      </c>
    </row>
    <row r="96" spans="1:6" ht="12.75">
      <c r="A96" s="48">
        <v>1</v>
      </c>
      <c r="B96" s="48">
        <v>102</v>
      </c>
      <c r="C96" s="48">
        <v>36</v>
      </c>
      <c r="D96" s="48">
        <v>1</v>
      </c>
      <c r="E96" s="48">
        <v>138</v>
      </c>
      <c r="F96" s="48" t="s">
        <v>321</v>
      </c>
    </row>
    <row r="97" spans="1:6" ht="12.75">
      <c r="A97" s="48">
        <v>2</v>
      </c>
      <c r="B97" s="48">
        <v>87</v>
      </c>
      <c r="C97" s="48">
        <v>43</v>
      </c>
      <c r="D97" s="48">
        <v>2</v>
      </c>
      <c r="E97" s="48">
        <v>130</v>
      </c>
      <c r="F97" s="48" t="s">
        <v>321</v>
      </c>
    </row>
    <row r="98" spans="1:6" ht="12.75">
      <c r="A98" s="48">
        <v>3</v>
      </c>
      <c r="B98" s="48">
        <v>89</v>
      </c>
      <c r="C98" s="48">
        <v>61</v>
      </c>
      <c r="D98" s="48">
        <v>1</v>
      </c>
      <c r="E98" s="48">
        <v>150</v>
      </c>
      <c r="F98" s="48" t="s">
        <v>321</v>
      </c>
    </row>
    <row r="99" spans="1:6" ht="12.75">
      <c r="A99" s="48">
        <v>4</v>
      </c>
      <c r="B99" s="48">
        <v>90</v>
      </c>
      <c r="C99" s="48">
        <v>36</v>
      </c>
      <c r="D99" s="48">
        <v>2</v>
      </c>
      <c r="E99" s="48">
        <v>126</v>
      </c>
      <c r="F99" s="48" t="s">
        <v>314</v>
      </c>
    </row>
    <row r="100" spans="1:7" ht="12.75">
      <c r="A100" s="48">
        <v>5</v>
      </c>
      <c r="B100" s="48">
        <v>368</v>
      </c>
      <c r="C100" s="48">
        <v>176</v>
      </c>
      <c r="D100" s="48">
        <v>6</v>
      </c>
      <c r="E100" s="48">
        <v>544</v>
      </c>
      <c r="F100" s="48" t="s">
        <v>330</v>
      </c>
      <c r="G100" s="48" t="s">
        <v>321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>
    <tabColor rgb="FFFF0000"/>
  </sheetPr>
  <dimension ref="A2:Q38"/>
  <sheetViews>
    <sheetView zoomScalePageLayoutView="0" workbookViewId="0" topLeftCell="A1">
      <selection activeCell="D4" sqref="D4:D7"/>
    </sheetView>
  </sheetViews>
  <sheetFormatPr defaultColWidth="10.28125" defaultRowHeight="12.75"/>
  <cols>
    <col min="1" max="1" width="1.28515625" style="1" customWidth="1"/>
    <col min="2" max="3" width="4.140625" style="2" customWidth="1"/>
    <col min="4" max="4" width="31.140625" style="3" customWidth="1"/>
    <col min="5" max="5" width="13.28125" style="1" customWidth="1"/>
    <col min="6" max="6" width="1.421875" style="4" customWidth="1"/>
    <col min="7" max="7" width="2.28125" style="1" customWidth="1"/>
    <col min="8" max="8" width="7.28125" style="1" customWidth="1"/>
    <col min="9" max="14" width="12.7109375" style="1" customWidth="1"/>
    <col min="15" max="15" width="1.28515625" style="1" customWidth="1"/>
    <col min="16" max="16" width="21.28125" style="1" customWidth="1"/>
    <col min="17" max="17" width="8.421875" style="1" customWidth="1"/>
    <col min="18" max="16384" width="10.28125" style="1" customWidth="1"/>
  </cols>
  <sheetData>
    <row r="1" ht="6.75" customHeight="1"/>
    <row r="2" spans="1:6" ht="8.25" customHeight="1" thickBot="1">
      <c r="A2" s="55"/>
      <c r="B2" s="56"/>
      <c r="C2" s="56"/>
      <c r="D2" s="57"/>
      <c r="E2" s="55"/>
      <c r="F2" s="54"/>
    </row>
    <row r="3" spans="1:17" ht="18" customHeight="1">
      <c r="A3" s="55"/>
      <c r="B3" s="653" t="s">
        <v>47</v>
      </c>
      <c r="C3" s="654"/>
      <c r="D3" s="58" t="str">
        <f>$P$16</f>
        <v>MKK Galanta</v>
      </c>
      <c r="E3" s="59" t="s">
        <v>0</v>
      </c>
      <c r="F3" s="54"/>
      <c r="I3" s="213" t="str">
        <f>'Tlačivo na zostavy'!$S$24</f>
        <v>Podbrezová</v>
      </c>
      <c r="M3" s="195">
        <f>'Tlačivo na zostavy'!$U$22</f>
        <v>42435</v>
      </c>
      <c r="P3"/>
      <c r="Q3"/>
    </row>
    <row r="4" spans="1:17" ht="16.5" customHeight="1" thickBot="1">
      <c r="A4" s="55"/>
      <c r="B4" s="101" t="s">
        <v>19</v>
      </c>
      <c r="C4" s="104" t="s">
        <v>65</v>
      </c>
      <c r="D4" s="482" t="s">
        <v>269</v>
      </c>
      <c r="E4" s="483" t="s">
        <v>336</v>
      </c>
      <c r="F4" s="54"/>
      <c r="M4" s="214" t="s">
        <v>148</v>
      </c>
      <c r="N4" s="195">
        <f ca="1">TODAY()</f>
        <v>42435</v>
      </c>
      <c r="P4"/>
      <c r="Q4"/>
    </row>
    <row r="5" spans="1:17" ht="16.5" customHeight="1">
      <c r="A5" s="55"/>
      <c r="B5" s="102" t="s">
        <v>20</v>
      </c>
      <c r="C5" s="105" t="s">
        <v>66</v>
      </c>
      <c r="D5" s="484" t="s">
        <v>270</v>
      </c>
      <c r="E5" s="483" t="s">
        <v>337</v>
      </c>
      <c r="F5" s="54"/>
      <c r="P5" s="235" t="s">
        <v>152</v>
      </c>
      <c r="Q5"/>
    </row>
    <row r="6" spans="1:17" ht="16.5" customHeight="1" thickBot="1">
      <c r="A6" s="55"/>
      <c r="B6" s="102" t="s">
        <v>16</v>
      </c>
      <c r="C6" s="105" t="s">
        <v>67</v>
      </c>
      <c r="D6" s="484" t="s">
        <v>271</v>
      </c>
      <c r="E6" s="483" t="s">
        <v>338</v>
      </c>
      <c r="F6" s="54"/>
      <c r="L6" s="215" t="s">
        <v>149</v>
      </c>
      <c r="M6" s="216">
        <f>M3-N4</f>
        <v>0</v>
      </c>
      <c r="N6" s="215" t="s">
        <v>150</v>
      </c>
      <c r="P6" s="236" t="str">
        <f>'Tlačivo na zostavy'!$S$24</f>
        <v>Podbrezová</v>
      </c>
      <c r="Q6"/>
    </row>
    <row r="7" spans="1:17" ht="16.5" customHeight="1" thickBot="1">
      <c r="A7" s="55"/>
      <c r="B7" s="103" t="s">
        <v>12</v>
      </c>
      <c r="C7" s="106" t="s">
        <v>68</v>
      </c>
      <c r="D7" s="485" t="s">
        <v>272</v>
      </c>
      <c r="E7" s="486" t="s">
        <v>339</v>
      </c>
      <c r="F7" s="54"/>
      <c r="P7"/>
      <c r="Q7"/>
    </row>
    <row r="8" spans="1:17" ht="4.5" customHeight="1" thickBot="1">
      <c r="A8" s="55"/>
      <c r="B8" s="6"/>
      <c r="C8" s="100"/>
      <c r="D8" s="5"/>
      <c r="E8" s="375"/>
      <c r="F8" s="54"/>
      <c r="P8"/>
      <c r="Q8"/>
    </row>
    <row r="9" spans="1:17" ht="18" customHeight="1" thickBot="1">
      <c r="A9" s="55"/>
      <c r="B9" s="653" t="s">
        <v>48</v>
      </c>
      <c r="C9" s="654"/>
      <c r="D9" s="58" t="str">
        <f>$P$17</f>
        <v>TJ Slavoj Veľký Šariš</v>
      </c>
      <c r="E9" s="376" t="s">
        <v>0</v>
      </c>
      <c r="F9" s="54"/>
      <c r="H9" s="632" t="s">
        <v>64</v>
      </c>
      <c r="I9" s="632"/>
      <c r="J9" s="633" t="s">
        <v>209</v>
      </c>
      <c r="K9" s="633"/>
      <c r="L9" s="382" t="str">
        <f>'Tlačivo na zostavy'!$S$21</f>
        <v>1.</v>
      </c>
      <c r="M9" s="634" t="s">
        <v>210</v>
      </c>
      <c r="N9" s="634"/>
      <c r="Q9"/>
    </row>
    <row r="10" spans="1:17" ht="16.5" customHeight="1">
      <c r="A10" s="55"/>
      <c r="B10" s="101" t="s">
        <v>13</v>
      </c>
      <c r="C10" s="104" t="s">
        <v>65</v>
      </c>
      <c r="D10" s="487" t="s">
        <v>284</v>
      </c>
      <c r="E10" s="483" t="s">
        <v>341</v>
      </c>
      <c r="F10" s="54"/>
      <c r="P10" s="235" t="s">
        <v>153</v>
      </c>
      <c r="Q10"/>
    </row>
    <row r="11" spans="1:17" ht="16.5" customHeight="1" thickBot="1">
      <c r="A11" s="55"/>
      <c r="B11" s="102" t="s">
        <v>9</v>
      </c>
      <c r="C11" s="105" t="s">
        <v>66</v>
      </c>
      <c r="D11" s="487" t="s">
        <v>200</v>
      </c>
      <c r="E11" s="483" t="s">
        <v>340</v>
      </c>
      <c r="F11" s="54"/>
      <c r="P11" s="237" t="str">
        <f>'Tlačivo na zostavy'!S31</f>
        <v>Dziad Milan</v>
      </c>
      <c r="Q11"/>
    </row>
    <row r="12" spans="1:17" ht="16.5" customHeight="1" thickBot="1">
      <c r="A12" s="55"/>
      <c r="B12" s="102" t="s">
        <v>10</v>
      </c>
      <c r="C12" s="105" t="s">
        <v>67</v>
      </c>
      <c r="D12" s="487" t="s">
        <v>285</v>
      </c>
      <c r="E12" s="483" t="s">
        <v>342</v>
      </c>
      <c r="F12" s="54"/>
      <c r="H12" s="644" t="s">
        <v>260</v>
      </c>
      <c r="I12" s="645"/>
      <c r="J12" s="645"/>
      <c r="K12" s="645"/>
      <c r="L12" s="645"/>
      <c r="M12" s="645"/>
      <c r="N12" s="646"/>
      <c r="P12" s="236" t="str">
        <f>'Tlačivo na zostavy'!S32</f>
        <v>Kyselicová Dominika</v>
      </c>
      <c r="Q12"/>
    </row>
    <row r="13" spans="1:17" ht="16.5" customHeight="1" thickBot="1">
      <c r="A13" s="55"/>
      <c r="B13" s="103" t="s">
        <v>6</v>
      </c>
      <c r="C13" s="106" t="s">
        <v>68</v>
      </c>
      <c r="D13" s="488" t="s">
        <v>361</v>
      </c>
      <c r="E13" s="486" t="s">
        <v>343</v>
      </c>
      <c r="F13" s="54"/>
      <c r="H13" s="647"/>
      <c r="I13" s="648"/>
      <c r="J13" s="648"/>
      <c r="K13" s="648"/>
      <c r="L13" s="648"/>
      <c r="M13" s="648"/>
      <c r="N13" s="649"/>
      <c r="P13"/>
      <c r="Q13"/>
    </row>
    <row r="14" spans="1:17" ht="4.5" customHeight="1" thickBot="1">
      <c r="A14" s="55"/>
      <c r="B14" s="6"/>
      <c r="C14" s="100"/>
      <c r="D14" s="99"/>
      <c r="E14" s="377"/>
      <c r="F14" s="54"/>
      <c r="H14" s="647"/>
      <c r="I14" s="648"/>
      <c r="J14" s="648"/>
      <c r="K14" s="648"/>
      <c r="L14" s="648"/>
      <c r="M14" s="648"/>
      <c r="N14" s="649"/>
      <c r="P14"/>
      <c r="Q14"/>
    </row>
    <row r="15" spans="1:17" ht="18" customHeight="1" thickBot="1">
      <c r="A15" s="55"/>
      <c r="B15" s="653" t="s">
        <v>49</v>
      </c>
      <c r="C15" s="654"/>
      <c r="D15" s="58" t="str">
        <f>$P$18</f>
        <v>TJ Rakovice A</v>
      </c>
      <c r="E15" s="376" t="s">
        <v>0</v>
      </c>
      <c r="F15" s="54"/>
      <c r="H15" s="650"/>
      <c r="I15" s="651"/>
      <c r="J15" s="651"/>
      <c r="K15" s="651"/>
      <c r="L15" s="651"/>
      <c r="M15" s="651"/>
      <c r="N15" s="652"/>
      <c r="P15" s="222" t="s">
        <v>151</v>
      </c>
      <c r="Q15"/>
    </row>
    <row r="16" spans="1:17" ht="16.5" customHeight="1">
      <c r="A16" s="55"/>
      <c r="B16" s="101" t="s">
        <v>7</v>
      </c>
      <c r="C16" s="104" t="s">
        <v>65</v>
      </c>
      <c r="D16" s="487" t="s">
        <v>277</v>
      </c>
      <c r="E16" s="483" t="s">
        <v>357</v>
      </c>
      <c r="F16" s="54"/>
      <c r="P16" t="str">
        <f>'Tlačivo na zostavy'!S14</f>
        <v>MKK Galanta</v>
      </c>
      <c r="Q16"/>
    </row>
    <row r="17" spans="1:17" ht="16.5" customHeight="1">
      <c r="A17" s="55"/>
      <c r="B17" s="102" t="s">
        <v>3</v>
      </c>
      <c r="C17" s="105" t="s">
        <v>66</v>
      </c>
      <c r="D17" s="487" t="s">
        <v>278</v>
      </c>
      <c r="E17" s="483" t="s">
        <v>359</v>
      </c>
      <c r="F17" s="54"/>
      <c r="P17" t="str">
        <f>'Tlačivo na zostavy'!S15</f>
        <v>TJ Slavoj Veľký Šariš</v>
      </c>
      <c r="Q17"/>
    </row>
    <row r="18" spans="1:17" ht="16.5" customHeight="1" thickBot="1">
      <c r="A18" s="55"/>
      <c r="B18" s="102" t="s">
        <v>23</v>
      </c>
      <c r="C18" s="105" t="s">
        <v>67</v>
      </c>
      <c r="D18" s="487" t="s">
        <v>279</v>
      </c>
      <c r="E18" s="483" t="s">
        <v>360</v>
      </c>
      <c r="F18" s="54"/>
      <c r="P18" t="str">
        <f>'Tlačivo na zostavy'!S16</f>
        <v>TJ Rakovice A</v>
      </c>
      <c r="Q18"/>
    </row>
    <row r="19" spans="1:17" ht="16.5" customHeight="1" thickBot="1">
      <c r="A19" s="55"/>
      <c r="B19" s="103" t="s">
        <v>24</v>
      </c>
      <c r="C19" s="106" t="s">
        <v>68</v>
      </c>
      <c r="D19" s="488" t="s">
        <v>280</v>
      </c>
      <c r="E19" s="486" t="s">
        <v>358</v>
      </c>
      <c r="F19" s="54"/>
      <c r="I19" s="92" t="s">
        <v>41</v>
      </c>
      <c r="J19" s="94" t="s">
        <v>42</v>
      </c>
      <c r="K19" s="94" t="s">
        <v>43</v>
      </c>
      <c r="L19" s="93" t="s">
        <v>44</v>
      </c>
      <c r="M19" s="94" t="s">
        <v>45</v>
      </c>
      <c r="N19" s="93" t="s">
        <v>46</v>
      </c>
      <c r="P19" t="str">
        <f>'Tlačivo na zostavy'!S17</f>
        <v>ŽP Sport Podbrezová</v>
      </c>
      <c r="Q19"/>
    </row>
    <row r="20" spans="1:17" ht="4.5" customHeight="1" thickBot="1">
      <c r="A20" s="55"/>
      <c r="B20" s="6"/>
      <c r="C20" s="100"/>
      <c r="D20" s="99"/>
      <c r="E20" s="377"/>
      <c r="F20" s="54"/>
      <c r="H20" s="41"/>
      <c r="I20" s="42"/>
      <c r="J20" s="42"/>
      <c r="K20" s="42"/>
      <c r="L20" s="42"/>
      <c r="M20" s="42"/>
      <c r="N20" s="42"/>
      <c r="P20" t="str">
        <f>'Tlačivo na zostavy'!S18</f>
        <v>ŠK Modranka</v>
      </c>
      <c r="Q20"/>
    </row>
    <row r="21" spans="1:17" ht="18" customHeight="1" thickBot="1">
      <c r="A21" s="55"/>
      <c r="B21" s="653" t="s">
        <v>50</v>
      </c>
      <c r="C21" s="654"/>
      <c r="D21" s="58" t="str">
        <f>$P$19</f>
        <v>ŽP Sport Podbrezová</v>
      </c>
      <c r="E21" s="376" t="s">
        <v>0</v>
      </c>
      <c r="F21" s="54"/>
      <c r="H21" s="95">
        <v>0.4583333333333333</v>
      </c>
      <c r="I21" s="166" t="s">
        <v>71</v>
      </c>
      <c r="J21" s="166" t="s">
        <v>72</v>
      </c>
      <c r="K21" s="97" t="s">
        <v>73</v>
      </c>
      <c r="L21" s="218" t="s">
        <v>74</v>
      </c>
      <c r="M21" s="166" t="s">
        <v>75</v>
      </c>
      <c r="N21" s="97" t="s">
        <v>76</v>
      </c>
      <c r="P21" t="str">
        <f>'Tlačivo na zostavy'!S19</f>
        <v>FTC Fiľakovo</v>
      </c>
      <c r="Q21"/>
    </row>
    <row r="22" spans="1:17" ht="16.5" customHeight="1" thickBot="1">
      <c r="A22" s="55"/>
      <c r="B22" s="101" t="s">
        <v>1</v>
      </c>
      <c r="C22" s="104" t="s">
        <v>65</v>
      </c>
      <c r="D22" s="487" t="s">
        <v>273</v>
      </c>
      <c r="E22" s="483" t="s">
        <v>354</v>
      </c>
      <c r="F22" s="54"/>
      <c r="H22" s="96">
        <v>0.5034722222222222</v>
      </c>
      <c r="I22" s="98" t="s">
        <v>77</v>
      </c>
      <c r="J22" s="167" t="s">
        <v>78</v>
      </c>
      <c r="K22" s="167" t="s">
        <v>79</v>
      </c>
      <c r="L22" s="98" t="s">
        <v>80</v>
      </c>
      <c r="M22" s="219" t="s">
        <v>81</v>
      </c>
      <c r="N22" s="167" t="s">
        <v>82</v>
      </c>
      <c r="P22"/>
      <c r="Q22"/>
    </row>
    <row r="23" spans="1:17" ht="16.5" customHeight="1" thickBot="1">
      <c r="A23" s="55"/>
      <c r="B23" s="102" t="s">
        <v>21</v>
      </c>
      <c r="C23" s="105" t="s">
        <v>66</v>
      </c>
      <c r="D23" s="487" t="s">
        <v>274</v>
      </c>
      <c r="E23" s="483" t="s">
        <v>356</v>
      </c>
      <c r="F23" s="54"/>
      <c r="H23" s="96">
        <v>0.548611111111111</v>
      </c>
      <c r="I23" s="167" t="s">
        <v>83</v>
      </c>
      <c r="J23" s="167" t="s">
        <v>84</v>
      </c>
      <c r="K23" s="167" t="s">
        <v>85</v>
      </c>
      <c r="L23" s="167" t="s">
        <v>86</v>
      </c>
      <c r="M23" s="98" t="s">
        <v>87</v>
      </c>
      <c r="N23" s="219" t="s">
        <v>88</v>
      </c>
      <c r="P23"/>
      <c r="Q23"/>
    </row>
    <row r="24" spans="1:17" ht="16.5" customHeight="1" thickBot="1">
      <c r="A24" s="55"/>
      <c r="B24" s="102" t="s">
        <v>17</v>
      </c>
      <c r="C24" s="105" t="s">
        <v>67</v>
      </c>
      <c r="D24" s="487" t="s">
        <v>275</v>
      </c>
      <c r="E24" s="483" t="s">
        <v>355</v>
      </c>
      <c r="F24" s="54"/>
      <c r="H24" s="96">
        <v>0.59375</v>
      </c>
      <c r="I24" s="219" t="s">
        <v>89</v>
      </c>
      <c r="J24" s="167" t="s">
        <v>90</v>
      </c>
      <c r="K24" s="98" t="s">
        <v>91</v>
      </c>
      <c r="L24" s="167" t="s">
        <v>92</v>
      </c>
      <c r="M24" s="167" t="s">
        <v>93</v>
      </c>
      <c r="N24" s="98" t="s">
        <v>94</v>
      </c>
      <c r="P24"/>
      <c r="Q24"/>
    </row>
    <row r="25" spans="1:17" ht="16.5" customHeight="1" thickBot="1">
      <c r="A25" s="55"/>
      <c r="B25" s="103" t="s">
        <v>11</v>
      </c>
      <c r="C25" s="106" t="s">
        <v>68</v>
      </c>
      <c r="D25" s="488" t="s">
        <v>276</v>
      </c>
      <c r="E25" s="486" t="s">
        <v>353</v>
      </c>
      <c r="F25" s="54"/>
      <c r="P25"/>
      <c r="Q25"/>
    </row>
    <row r="26" spans="1:17" ht="4.5" customHeight="1" thickBot="1">
      <c r="A26" s="55"/>
      <c r="B26" s="6"/>
      <c r="C26" s="100"/>
      <c r="D26" s="99"/>
      <c r="E26" s="377"/>
      <c r="F26" s="54"/>
      <c r="P26"/>
      <c r="Q26"/>
    </row>
    <row r="27" spans="1:17" ht="18" customHeight="1" thickBot="1">
      <c r="A27" s="55"/>
      <c r="B27" s="653" t="s">
        <v>51</v>
      </c>
      <c r="C27" s="654"/>
      <c r="D27" s="58" t="str">
        <f>$P$20</f>
        <v>ŠK Modranka</v>
      </c>
      <c r="E27" s="376" t="s">
        <v>0</v>
      </c>
      <c r="F27" s="54"/>
      <c r="I27" s="635" t="s">
        <v>211</v>
      </c>
      <c r="J27" s="636"/>
      <c r="K27" s="636"/>
      <c r="L27" s="636"/>
      <c r="M27" s="636"/>
      <c r="N27" s="637"/>
      <c r="P27" s="278" t="str">
        <f>'Tlačivo na zostavy'!$S$22</f>
        <v>1. turnajové kolo</v>
      </c>
      <c r="Q27"/>
    </row>
    <row r="28" spans="1:17" ht="16.5" customHeight="1">
      <c r="A28" s="55"/>
      <c r="B28" s="101" t="s">
        <v>14</v>
      </c>
      <c r="C28" s="104" t="s">
        <v>65</v>
      </c>
      <c r="D28" s="487" t="s">
        <v>286</v>
      </c>
      <c r="E28" s="483" t="s">
        <v>344</v>
      </c>
      <c r="F28" s="54"/>
      <c r="G28"/>
      <c r="H28"/>
      <c r="I28" s="638"/>
      <c r="J28" s="639"/>
      <c r="K28" s="639"/>
      <c r="L28" s="639"/>
      <c r="M28" s="639"/>
      <c r="N28" s="640"/>
      <c r="Q28"/>
    </row>
    <row r="29" spans="1:17" ht="16.5" customHeight="1" thickBot="1">
      <c r="A29" s="55"/>
      <c r="B29" s="102" t="s">
        <v>15</v>
      </c>
      <c r="C29" s="105" t="s">
        <v>66</v>
      </c>
      <c r="D29" s="487" t="s">
        <v>287</v>
      </c>
      <c r="E29" s="483" t="s">
        <v>345</v>
      </c>
      <c r="F29" s="54"/>
      <c r="H29"/>
      <c r="I29" s="641"/>
      <c r="J29" s="642"/>
      <c r="K29" s="642"/>
      <c r="L29" s="642"/>
      <c r="M29" s="642"/>
      <c r="N29" s="643"/>
      <c r="Q29"/>
    </row>
    <row r="30" spans="1:17" ht="16.5" customHeight="1">
      <c r="A30" s="55"/>
      <c r="B30" s="102" t="s">
        <v>4</v>
      </c>
      <c r="C30" s="105" t="s">
        <v>67</v>
      </c>
      <c r="D30" s="487" t="s">
        <v>288</v>
      </c>
      <c r="E30" s="483" t="s">
        <v>346</v>
      </c>
      <c r="F30" s="54"/>
      <c r="H30"/>
      <c r="I30"/>
      <c r="J30"/>
      <c r="P30"/>
      <c r="Q30"/>
    </row>
    <row r="31" spans="1:17" ht="16.5" customHeight="1" thickBot="1">
      <c r="A31" s="55"/>
      <c r="B31" s="103" t="s">
        <v>5</v>
      </c>
      <c r="C31" s="106" t="s">
        <v>68</v>
      </c>
      <c r="D31" s="488" t="s">
        <v>289</v>
      </c>
      <c r="E31" s="486" t="s">
        <v>347</v>
      </c>
      <c r="F31" s="54"/>
      <c r="H31"/>
      <c r="I31"/>
      <c r="J31"/>
      <c r="P31"/>
      <c r="Q31"/>
    </row>
    <row r="32" spans="1:17" ht="4.5" customHeight="1" thickBot="1">
      <c r="A32" s="55"/>
      <c r="B32" s="6"/>
      <c r="C32" s="100"/>
      <c r="D32" s="99"/>
      <c r="E32" s="377"/>
      <c r="F32" s="54"/>
      <c r="H32"/>
      <c r="I32"/>
      <c r="J32"/>
      <c r="P32"/>
      <c r="Q32"/>
    </row>
    <row r="33" spans="1:17" ht="18" customHeight="1">
      <c r="A33" s="55"/>
      <c r="B33" s="653" t="s">
        <v>52</v>
      </c>
      <c r="C33" s="654"/>
      <c r="D33" s="58" t="str">
        <f>$P$21</f>
        <v>FTC Fiľakovo</v>
      </c>
      <c r="E33" s="376" t="s">
        <v>0</v>
      </c>
      <c r="F33" s="54"/>
      <c r="H33"/>
      <c r="I33"/>
      <c r="J33"/>
      <c r="P33"/>
      <c r="Q33"/>
    </row>
    <row r="34" spans="1:17" ht="16.5" customHeight="1">
      <c r="A34" s="55"/>
      <c r="B34" s="101" t="s">
        <v>8</v>
      </c>
      <c r="C34" s="104" t="s">
        <v>65</v>
      </c>
      <c r="D34" s="487" t="s">
        <v>281</v>
      </c>
      <c r="E34" s="483" t="s">
        <v>352</v>
      </c>
      <c r="F34" s="54"/>
      <c r="H34"/>
      <c r="I34"/>
      <c r="J34"/>
      <c r="P34"/>
      <c r="Q34"/>
    </row>
    <row r="35" spans="1:17" ht="16.5" customHeight="1">
      <c r="A35" s="55"/>
      <c r="B35" s="102" t="s">
        <v>2</v>
      </c>
      <c r="C35" s="105" t="s">
        <v>66</v>
      </c>
      <c r="D35" s="487" t="s">
        <v>349</v>
      </c>
      <c r="E35" s="483" t="s">
        <v>348</v>
      </c>
      <c r="F35" s="54"/>
      <c r="P35"/>
      <c r="Q35"/>
    </row>
    <row r="36" spans="1:17" ht="16.5" customHeight="1">
      <c r="A36" s="55"/>
      <c r="B36" s="102" t="s">
        <v>22</v>
      </c>
      <c r="C36" s="105" t="s">
        <v>67</v>
      </c>
      <c r="D36" s="487" t="s">
        <v>282</v>
      </c>
      <c r="E36" s="483" t="s">
        <v>351</v>
      </c>
      <c r="F36" s="54"/>
      <c r="P36"/>
      <c r="Q36"/>
    </row>
    <row r="37" spans="1:17" ht="16.5" customHeight="1" thickBot="1">
      <c r="A37" s="55"/>
      <c r="B37" s="103" t="s">
        <v>18</v>
      </c>
      <c r="C37" s="106" t="s">
        <v>68</v>
      </c>
      <c r="D37" s="488" t="s">
        <v>283</v>
      </c>
      <c r="E37" s="486" t="s">
        <v>350</v>
      </c>
      <c r="F37" s="54"/>
      <c r="P37"/>
      <c r="Q37"/>
    </row>
    <row r="38" spans="1:6" ht="8.25" customHeight="1">
      <c r="A38" s="50"/>
      <c r="B38" s="51"/>
      <c r="C38" s="51"/>
      <c r="D38" s="52"/>
      <c r="E38" s="50"/>
      <c r="F38" s="53"/>
    </row>
  </sheetData>
  <sheetProtection sheet="1" objects="1" scenarios="1" selectLockedCells="1"/>
  <mergeCells count="11">
    <mergeCell ref="B3:C3"/>
    <mergeCell ref="B9:C9"/>
    <mergeCell ref="B15:C15"/>
    <mergeCell ref="B21:C21"/>
    <mergeCell ref="B27:C27"/>
    <mergeCell ref="H9:I9"/>
    <mergeCell ref="J9:K9"/>
    <mergeCell ref="M9:N9"/>
    <mergeCell ref="I27:N29"/>
    <mergeCell ref="H12:N15"/>
    <mergeCell ref="B33:C33"/>
  </mergeCells>
  <printOptions/>
  <pageMargins left="0.3937007874015748" right="0.3937007874015748" top="0.11811023622047245" bottom="0.11811023622047245" header="0.5118110236220472" footer="0.5905511811023623"/>
  <pageSetup firstPageNumber="1" useFirstPageNumber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S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28125" style="259" customWidth="1"/>
    <col min="2" max="2" width="28.7109375" style="259" customWidth="1"/>
    <col min="3" max="3" width="3.7109375" style="260" customWidth="1"/>
    <col min="4" max="4" width="9.7109375" style="259" customWidth="1"/>
    <col min="5" max="5" width="6.57421875" style="259" customWidth="1"/>
    <col min="6" max="7" width="9.7109375" style="259" customWidth="1"/>
    <col min="8" max="8" width="4.7109375" style="259" customWidth="1"/>
    <col min="9" max="9" width="28.7109375" style="259" customWidth="1"/>
    <col min="10" max="10" width="3.7109375" style="260" customWidth="1"/>
    <col min="11" max="11" width="9.7109375" style="259" customWidth="1"/>
    <col min="12" max="12" width="6.57421875" style="259" customWidth="1"/>
    <col min="13" max="14" width="9.7109375" style="259" customWidth="1"/>
    <col min="15" max="15" width="3.28125" style="259" customWidth="1"/>
    <col min="16" max="16" width="3.8515625" style="259" customWidth="1"/>
    <col min="17" max="16384" width="9.140625" style="259" customWidth="1"/>
  </cols>
  <sheetData>
    <row r="1" spans="1:14" ht="21">
      <c r="A1" s="257"/>
      <c r="B1" s="362" t="str">
        <f>'Tlačivo na zostavy'!$S$27</f>
        <v>T 1</v>
      </c>
      <c r="C1" s="258"/>
      <c r="D1" s="658" t="s">
        <v>154</v>
      </c>
      <c r="E1" s="658"/>
      <c r="F1" s="658"/>
      <c r="G1" s="658"/>
      <c r="H1" s="658"/>
      <c r="I1" s="658"/>
      <c r="J1" s="659" t="str">
        <f>'Tlačivo na zostavy'!$S$24</f>
        <v>Podbrezová</v>
      </c>
      <c r="K1" s="659"/>
      <c r="L1" s="659"/>
      <c r="M1" s="655">
        <f ca="1">TODAY()</f>
        <v>42435</v>
      </c>
      <c r="N1" s="655"/>
    </row>
    <row r="2" spans="4:14" ht="15.75" thickBot="1">
      <c r="D2" s="261"/>
      <c r="E2" s="261"/>
      <c r="F2" s="261"/>
      <c r="G2" s="261"/>
      <c r="K2" s="261"/>
      <c r="L2" s="261"/>
      <c r="M2" s="261"/>
      <c r="N2" s="261"/>
    </row>
    <row r="3" spans="2:14" ht="15.75" thickBot="1">
      <c r="B3" s="262"/>
      <c r="D3" s="263" t="s">
        <v>25</v>
      </c>
      <c r="E3" s="264" t="s">
        <v>155</v>
      </c>
      <c r="F3" s="264" t="s">
        <v>156</v>
      </c>
      <c r="G3" s="265" t="s">
        <v>157</v>
      </c>
      <c r="I3" s="262"/>
      <c r="K3" s="263" t="s">
        <v>25</v>
      </c>
      <c r="L3" s="264" t="s">
        <v>155</v>
      </c>
      <c r="M3" s="264" t="s">
        <v>156</v>
      </c>
      <c r="N3" s="265" t="s">
        <v>157</v>
      </c>
    </row>
    <row r="4" spans="2:14" ht="24.75" customHeight="1">
      <c r="B4" s="656" t="str">
        <f>Program!$C$6</f>
        <v>Rózsár Tibor</v>
      </c>
      <c r="C4" s="266">
        <v>1</v>
      </c>
      <c r="D4" s="267"/>
      <c r="E4" s="267"/>
      <c r="F4" s="267"/>
      <c r="G4" s="268"/>
      <c r="H4" s="269"/>
      <c r="I4" s="656" t="str">
        <f>Program!$H$6</f>
        <v>Foriš Marián</v>
      </c>
      <c r="J4" s="266">
        <v>2</v>
      </c>
      <c r="K4" s="267"/>
      <c r="L4" s="267"/>
      <c r="M4" s="267"/>
      <c r="N4" s="268"/>
    </row>
    <row r="5" spans="2:14" ht="24.75" customHeight="1">
      <c r="B5" s="657"/>
      <c r="C5" s="270">
        <v>2</v>
      </c>
      <c r="D5" s="271"/>
      <c r="E5" s="271"/>
      <c r="F5" s="271"/>
      <c r="G5" s="272"/>
      <c r="H5" s="269"/>
      <c r="I5" s="657"/>
      <c r="J5" s="270">
        <v>1</v>
      </c>
      <c r="K5" s="271"/>
      <c r="L5" s="271"/>
      <c r="M5" s="271"/>
      <c r="N5" s="272"/>
    </row>
    <row r="6" spans="2:14" ht="24.75" customHeight="1">
      <c r="B6" s="657"/>
      <c r="C6" s="270">
        <v>4</v>
      </c>
      <c r="D6" s="271"/>
      <c r="E6" s="271"/>
      <c r="F6" s="271"/>
      <c r="G6" s="272"/>
      <c r="H6" s="269"/>
      <c r="I6" s="657"/>
      <c r="J6" s="270">
        <v>3</v>
      </c>
      <c r="K6" s="271"/>
      <c r="L6" s="271"/>
      <c r="M6" s="271"/>
      <c r="N6" s="272"/>
    </row>
    <row r="7" spans="2:14" ht="24.75" customHeight="1" thickBot="1">
      <c r="B7" s="273" t="str">
        <f>Program!$E$6</f>
        <v>MKK Galanta</v>
      </c>
      <c r="C7" s="274">
        <v>3</v>
      </c>
      <c r="D7" s="275"/>
      <c r="E7" s="275"/>
      <c r="F7" s="275"/>
      <c r="G7" s="276"/>
      <c r="H7" s="269"/>
      <c r="I7" s="273" t="str">
        <f>Program!$J$6</f>
        <v>TJ Slavoj Veľký Šariš</v>
      </c>
      <c r="J7" s="274">
        <v>4</v>
      </c>
      <c r="K7" s="275"/>
      <c r="L7" s="275"/>
      <c r="M7" s="275"/>
      <c r="N7" s="276"/>
    </row>
    <row r="8" spans="8:19" ht="15">
      <c r="H8" s="269"/>
      <c r="Q8" s="660" t="s">
        <v>261</v>
      </c>
      <c r="R8" s="661"/>
      <c r="S8" s="662"/>
    </row>
    <row r="9" spans="8:19" ht="15">
      <c r="H9" s="269"/>
      <c r="Q9" s="663"/>
      <c r="R9" s="664"/>
      <c r="S9" s="665"/>
    </row>
    <row r="10" spans="4:19" ht="15.75" thickBot="1">
      <c r="D10" s="261"/>
      <c r="H10" s="269"/>
      <c r="Q10" s="663" t="s">
        <v>262</v>
      </c>
      <c r="R10" s="664"/>
      <c r="S10" s="665"/>
    </row>
    <row r="11" spans="2:19" ht="15.75" thickBot="1">
      <c r="B11" s="262"/>
      <c r="D11" s="263" t="s">
        <v>25</v>
      </c>
      <c r="E11" s="264" t="s">
        <v>155</v>
      </c>
      <c r="F11" s="264" t="s">
        <v>156</v>
      </c>
      <c r="G11" s="265" t="s">
        <v>157</v>
      </c>
      <c r="H11" s="269"/>
      <c r="I11" s="262"/>
      <c r="K11" s="277" t="s">
        <v>25</v>
      </c>
      <c r="L11" s="264" t="s">
        <v>155</v>
      </c>
      <c r="M11" s="264" t="s">
        <v>156</v>
      </c>
      <c r="N11" s="265" t="s">
        <v>157</v>
      </c>
      <c r="Q11" s="666"/>
      <c r="R11" s="667"/>
      <c r="S11" s="668"/>
    </row>
    <row r="12" spans="2:14" ht="24.75" customHeight="1">
      <c r="B12" s="656" t="str">
        <f>Program!$C$7</f>
        <v>Kolníková Patrícia</v>
      </c>
      <c r="C12" s="266">
        <v>3</v>
      </c>
      <c r="D12" s="267"/>
      <c r="E12" s="267"/>
      <c r="F12" s="267"/>
      <c r="G12" s="268"/>
      <c r="H12" s="269"/>
      <c r="I12" s="656" t="str">
        <f>Program!$H$7</f>
        <v>Ďuricová Michaela</v>
      </c>
      <c r="J12" s="266">
        <v>4</v>
      </c>
      <c r="K12" s="267"/>
      <c r="L12" s="267"/>
      <c r="M12" s="267"/>
      <c r="N12" s="268"/>
    </row>
    <row r="13" spans="2:14" ht="24.75" customHeight="1">
      <c r="B13" s="657"/>
      <c r="C13" s="270">
        <v>4</v>
      </c>
      <c r="D13" s="271"/>
      <c r="E13" s="271"/>
      <c r="F13" s="271"/>
      <c r="G13" s="272"/>
      <c r="H13" s="269"/>
      <c r="I13" s="657"/>
      <c r="J13" s="270">
        <v>3</v>
      </c>
      <c r="K13" s="271"/>
      <c r="L13" s="271"/>
      <c r="M13" s="271"/>
      <c r="N13" s="272"/>
    </row>
    <row r="14" spans="2:14" ht="24.75" customHeight="1">
      <c r="B14" s="657"/>
      <c r="C14" s="270">
        <v>6</v>
      </c>
      <c r="D14" s="271"/>
      <c r="E14" s="271"/>
      <c r="F14" s="271"/>
      <c r="G14" s="272"/>
      <c r="H14" s="269"/>
      <c r="I14" s="657"/>
      <c r="J14" s="270">
        <v>5</v>
      </c>
      <c r="K14" s="271"/>
      <c r="L14" s="271"/>
      <c r="M14" s="271"/>
      <c r="N14" s="272"/>
    </row>
    <row r="15" spans="2:14" ht="24.75" customHeight="1" thickBot="1">
      <c r="B15" s="273" t="str">
        <f>Program!$E$7</f>
        <v>TJ Rakovice A</v>
      </c>
      <c r="C15" s="274">
        <v>5</v>
      </c>
      <c r="D15" s="275"/>
      <c r="E15" s="275"/>
      <c r="F15" s="275"/>
      <c r="G15" s="276"/>
      <c r="H15" s="269"/>
      <c r="I15" s="273" t="str">
        <f>Program!$J$7</f>
        <v>ŽP Sport Podbrezová</v>
      </c>
      <c r="J15" s="274">
        <v>6</v>
      </c>
      <c r="K15" s="275"/>
      <c r="L15" s="275"/>
      <c r="M15" s="275"/>
      <c r="N15" s="276"/>
    </row>
    <row r="16" ht="15">
      <c r="H16" s="269"/>
    </row>
    <row r="17" ht="15">
      <c r="H17" s="269"/>
    </row>
    <row r="18" ht="15.75" thickBot="1">
      <c r="H18" s="269"/>
    </row>
    <row r="19" spans="2:14" ht="15.75" thickBot="1">
      <c r="B19" s="262"/>
      <c r="D19" s="277" t="s">
        <v>25</v>
      </c>
      <c r="E19" s="264" t="s">
        <v>155</v>
      </c>
      <c r="F19" s="264" t="s">
        <v>156</v>
      </c>
      <c r="G19" s="265" t="s">
        <v>157</v>
      </c>
      <c r="H19" s="269"/>
      <c r="I19" s="262"/>
      <c r="K19" s="277" t="s">
        <v>25</v>
      </c>
      <c r="L19" s="264" t="s">
        <v>155</v>
      </c>
      <c r="M19" s="264" t="s">
        <v>156</v>
      </c>
      <c r="N19" s="265" t="s">
        <v>157</v>
      </c>
    </row>
    <row r="20" spans="2:14" ht="24.75" customHeight="1">
      <c r="B20" s="656" t="str">
        <f>Program!$C$8</f>
        <v>Šipkovský Samuel</v>
      </c>
      <c r="C20" s="266">
        <v>5</v>
      </c>
      <c r="D20" s="267"/>
      <c r="E20" s="267"/>
      <c r="F20" s="267"/>
      <c r="G20" s="268"/>
      <c r="H20" s="269"/>
      <c r="I20" s="656" t="str">
        <f>Program!$H$8</f>
        <v>Gallo Erik</v>
      </c>
      <c r="J20" s="266">
        <v>6</v>
      </c>
      <c r="K20" s="267"/>
      <c r="L20" s="267"/>
      <c r="M20" s="267"/>
      <c r="N20" s="268"/>
    </row>
    <row r="21" spans="2:14" ht="24.75" customHeight="1">
      <c r="B21" s="657"/>
      <c r="C21" s="270">
        <v>6</v>
      </c>
      <c r="D21" s="271"/>
      <c r="E21" s="271"/>
      <c r="F21" s="271"/>
      <c r="G21" s="272"/>
      <c r="H21" s="269"/>
      <c r="I21" s="657"/>
      <c r="J21" s="270">
        <v>5</v>
      </c>
      <c r="K21" s="271"/>
      <c r="L21" s="271"/>
      <c r="M21" s="271"/>
      <c r="N21" s="272"/>
    </row>
    <row r="22" spans="2:14" ht="24.75" customHeight="1">
      <c r="B22" s="657"/>
      <c r="C22" s="270">
        <v>2</v>
      </c>
      <c r="D22" s="271"/>
      <c r="E22" s="271"/>
      <c r="F22" s="271"/>
      <c r="G22" s="272"/>
      <c r="H22" s="269"/>
      <c r="I22" s="657"/>
      <c r="J22" s="270">
        <v>1</v>
      </c>
      <c r="K22" s="271"/>
      <c r="L22" s="271"/>
      <c r="M22" s="271"/>
      <c r="N22" s="272"/>
    </row>
    <row r="23" spans="2:14" ht="24.75" customHeight="1" thickBot="1">
      <c r="B23" s="273" t="str">
        <f>Program!$E$8</f>
        <v>ŠK Modranka</v>
      </c>
      <c r="C23" s="274">
        <v>1</v>
      </c>
      <c r="D23" s="275"/>
      <c r="E23" s="275"/>
      <c r="F23" s="275"/>
      <c r="G23" s="276"/>
      <c r="H23" s="269"/>
      <c r="I23" s="273" t="str">
        <f>Program!$J$8</f>
        <v>FTC Fiľakovo</v>
      </c>
      <c r="J23" s="274">
        <v>2</v>
      </c>
      <c r="K23" s="275"/>
      <c r="L23" s="275"/>
      <c r="M23" s="275"/>
      <c r="N23" s="276"/>
    </row>
    <row r="25" spans="2:16" ht="21">
      <c r="B25" s="362" t="str">
        <f>$B$1</f>
        <v>T 1</v>
      </c>
      <c r="D25" s="658" t="s">
        <v>158</v>
      </c>
      <c r="E25" s="658"/>
      <c r="F25" s="658"/>
      <c r="G25" s="658"/>
      <c r="H25" s="658"/>
      <c r="I25" s="658"/>
      <c r="J25" s="659" t="str">
        <f>$J$1</f>
        <v>Podbrezová</v>
      </c>
      <c r="K25" s="659"/>
      <c r="L25" s="659"/>
      <c r="M25" s="655">
        <f ca="1">TODAY()</f>
        <v>42435</v>
      </c>
      <c r="N25" s="655"/>
      <c r="O25" s="258"/>
      <c r="P25" s="258"/>
    </row>
    <row r="26" ht="15.75" thickBot="1">
      <c r="D26" s="261"/>
    </row>
    <row r="27" spans="2:14" ht="15.75" thickBot="1">
      <c r="B27" s="262"/>
      <c r="D27" s="263" t="s">
        <v>25</v>
      </c>
      <c r="E27" s="264" t="s">
        <v>155</v>
      </c>
      <c r="F27" s="264" t="s">
        <v>156</v>
      </c>
      <c r="G27" s="265" t="s">
        <v>157</v>
      </c>
      <c r="I27" s="262"/>
      <c r="K27" s="277" t="s">
        <v>25</v>
      </c>
      <c r="L27" s="264" t="s">
        <v>155</v>
      </c>
      <c r="M27" s="264" t="s">
        <v>156</v>
      </c>
      <c r="N27" s="265" t="s">
        <v>157</v>
      </c>
    </row>
    <row r="28" spans="2:14" ht="24.75" customHeight="1">
      <c r="B28" s="656" t="str">
        <f>Program!$C$9</f>
        <v>Nagy Tomáš/72h. Pál Patrik</v>
      </c>
      <c r="C28" s="266">
        <v>1</v>
      </c>
      <c r="D28" s="267"/>
      <c r="E28" s="267"/>
      <c r="F28" s="267"/>
      <c r="G28" s="268"/>
      <c r="H28" s="269"/>
      <c r="I28" s="656" t="str">
        <f>Program!$H$9</f>
        <v>Mazúchová Nikola</v>
      </c>
      <c r="J28" s="266">
        <v>2</v>
      </c>
      <c r="K28" s="267"/>
      <c r="L28" s="267"/>
      <c r="M28" s="267"/>
      <c r="N28" s="268"/>
    </row>
    <row r="29" spans="2:14" ht="24.75" customHeight="1">
      <c r="B29" s="657"/>
      <c r="C29" s="270">
        <v>2</v>
      </c>
      <c r="D29" s="271"/>
      <c r="E29" s="271"/>
      <c r="F29" s="271"/>
      <c r="G29" s="272"/>
      <c r="H29" s="269"/>
      <c r="I29" s="657"/>
      <c r="J29" s="270">
        <v>1</v>
      </c>
      <c r="K29" s="271"/>
      <c r="L29" s="271"/>
      <c r="M29" s="271"/>
      <c r="N29" s="272"/>
    </row>
    <row r="30" spans="2:14" ht="24.75" customHeight="1">
      <c r="B30" s="657"/>
      <c r="C30" s="270">
        <v>4</v>
      </c>
      <c r="D30" s="271"/>
      <c r="E30" s="271"/>
      <c r="F30" s="271"/>
      <c r="G30" s="272"/>
      <c r="H30" s="269"/>
      <c r="I30" s="657"/>
      <c r="J30" s="270">
        <v>3</v>
      </c>
      <c r="K30" s="271"/>
      <c r="L30" s="271"/>
      <c r="M30" s="271"/>
      <c r="N30" s="272"/>
    </row>
    <row r="31" spans="2:14" ht="24.75" customHeight="1" thickBot="1">
      <c r="B31" s="273" t="str">
        <f>Program!$E$9</f>
        <v>FTC Fiľakovo</v>
      </c>
      <c r="C31" s="274">
        <v>3</v>
      </c>
      <c r="D31" s="275"/>
      <c r="E31" s="275"/>
      <c r="F31" s="275"/>
      <c r="G31" s="276"/>
      <c r="H31" s="269"/>
      <c r="I31" s="273" t="str">
        <f>Program!$J$9</f>
        <v>MKK Galanta</v>
      </c>
      <c r="J31" s="274">
        <v>4</v>
      </c>
      <c r="K31" s="275"/>
      <c r="L31" s="275"/>
      <c r="M31" s="275"/>
      <c r="N31" s="276"/>
    </row>
    <row r="32" ht="15">
      <c r="H32" s="269"/>
    </row>
    <row r="33" ht="15">
      <c r="H33" s="269"/>
    </row>
    <row r="34" spans="4:8" ht="15.75" thickBot="1">
      <c r="D34" s="261"/>
      <c r="H34" s="269"/>
    </row>
    <row r="35" spans="2:14" ht="15.75" thickBot="1">
      <c r="B35" s="262"/>
      <c r="D35" s="263" t="s">
        <v>25</v>
      </c>
      <c r="E35" s="264" t="s">
        <v>155</v>
      </c>
      <c r="F35" s="264" t="s">
        <v>156</v>
      </c>
      <c r="G35" s="265" t="s">
        <v>157</v>
      </c>
      <c r="H35" s="269"/>
      <c r="I35" s="262"/>
      <c r="K35" s="277" t="s">
        <v>25</v>
      </c>
      <c r="L35" s="264" t="s">
        <v>155</v>
      </c>
      <c r="M35" s="264" t="s">
        <v>156</v>
      </c>
      <c r="N35" s="265" t="s">
        <v>157</v>
      </c>
    </row>
    <row r="36" spans="2:14" ht="24.75" customHeight="1">
      <c r="B36" s="656" t="str">
        <f>Program!$C$10</f>
        <v>Slanina Martin</v>
      </c>
      <c r="C36" s="266">
        <v>3</v>
      </c>
      <c r="D36" s="267"/>
      <c r="E36" s="267"/>
      <c r="F36" s="267"/>
      <c r="G36" s="268"/>
      <c r="H36" s="269"/>
      <c r="I36" s="656" t="str">
        <f>Program!$H$10</f>
        <v>Šintálová Natália</v>
      </c>
      <c r="J36" s="266">
        <v>4</v>
      </c>
      <c r="K36" s="267"/>
      <c r="L36" s="267"/>
      <c r="M36" s="267"/>
      <c r="N36" s="268"/>
    </row>
    <row r="37" spans="2:14" ht="24.75" customHeight="1">
      <c r="B37" s="657"/>
      <c r="C37" s="270">
        <v>4</v>
      </c>
      <c r="D37" s="271"/>
      <c r="E37" s="271"/>
      <c r="F37" s="271"/>
      <c r="G37" s="272"/>
      <c r="H37" s="269"/>
      <c r="I37" s="657"/>
      <c r="J37" s="270">
        <v>3</v>
      </c>
      <c r="K37" s="271"/>
      <c r="L37" s="271"/>
      <c r="M37" s="271"/>
      <c r="N37" s="272"/>
    </row>
    <row r="38" spans="2:14" ht="24.75" customHeight="1">
      <c r="B38" s="657"/>
      <c r="C38" s="270">
        <v>6</v>
      </c>
      <c r="D38" s="271"/>
      <c r="E38" s="271"/>
      <c r="F38" s="271"/>
      <c r="G38" s="272"/>
      <c r="H38" s="269"/>
      <c r="I38" s="657"/>
      <c r="J38" s="270">
        <v>5</v>
      </c>
      <c r="K38" s="271"/>
      <c r="L38" s="271"/>
      <c r="M38" s="271"/>
      <c r="N38" s="272"/>
    </row>
    <row r="39" spans="2:14" ht="24.75" customHeight="1" thickBot="1">
      <c r="B39" s="273" t="str">
        <f>Program!$E$10</f>
        <v>TJ Slavoj Veľký Šariš</v>
      </c>
      <c r="C39" s="274">
        <v>5</v>
      </c>
      <c r="D39" s="275"/>
      <c r="E39" s="275"/>
      <c r="F39" s="275"/>
      <c r="G39" s="276"/>
      <c r="H39" s="269"/>
      <c r="I39" s="273" t="str">
        <f>Program!$J$10</f>
        <v>TJ Rakovice A</v>
      </c>
      <c r="J39" s="274">
        <v>6</v>
      </c>
      <c r="K39" s="275"/>
      <c r="L39" s="275"/>
      <c r="M39" s="275"/>
      <c r="N39" s="276"/>
    </row>
    <row r="40" ht="15">
      <c r="H40" s="269"/>
    </row>
    <row r="41" ht="15">
      <c r="H41" s="269"/>
    </row>
    <row r="42" ht="15.75" thickBot="1">
      <c r="H42" s="269"/>
    </row>
    <row r="43" spans="2:14" ht="15.75" thickBot="1">
      <c r="B43" s="262"/>
      <c r="D43" s="277" t="s">
        <v>25</v>
      </c>
      <c r="E43" s="264" t="s">
        <v>155</v>
      </c>
      <c r="F43" s="264" t="s">
        <v>156</v>
      </c>
      <c r="G43" s="265" t="s">
        <v>157</v>
      </c>
      <c r="H43" s="269"/>
      <c r="I43" s="262"/>
      <c r="K43" s="277" t="s">
        <v>25</v>
      </c>
      <c r="L43" s="264" t="s">
        <v>155</v>
      </c>
      <c r="M43" s="264" t="s">
        <v>156</v>
      </c>
      <c r="N43" s="265" t="s">
        <v>157</v>
      </c>
    </row>
    <row r="44" spans="2:14" ht="24.75" customHeight="1">
      <c r="B44" s="656" t="str">
        <f>Program!$C$11</f>
        <v>Švantner Marek</v>
      </c>
      <c r="C44" s="266">
        <v>5</v>
      </c>
      <c r="D44" s="267"/>
      <c r="E44" s="267"/>
      <c r="F44" s="267"/>
      <c r="G44" s="268"/>
      <c r="H44" s="269"/>
      <c r="I44" s="656" t="str">
        <f>Program!$H$11</f>
        <v>Jankovičová Dominika</v>
      </c>
      <c r="J44" s="266">
        <v>6</v>
      </c>
      <c r="K44" s="267"/>
      <c r="L44" s="267"/>
      <c r="M44" s="267"/>
      <c r="N44" s="268"/>
    </row>
    <row r="45" spans="2:14" ht="24.75" customHeight="1">
      <c r="B45" s="657"/>
      <c r="C45" s="270">
        <v>6</v>
      </c>
      <c r="D45" s="271"/>
      <c r="E45" s="271"/>
      <c r="F45" s="271"/>
      <c r="G45" s="272"/>
      <c r="H45" s="269"/>
      <c r="I45" s="657"/>
      <c r="J45" s="270">
        <v>5</v>
      </c>
      <c r="K45" s="271"/>
      <c r="L45" s="271"/>
      <c r="M45" s="271"/>
      <c r="N45" s="272"/>
    </row>
    <row r="46" spans="2:14" ht="24.75" customHeight="1">
      <c r="B46" s="657"/>
      <c r="C46" s="270">
        <v>2</v>
      </c>
      <c r="D46" s="271"/>
      <c r="E46" s="271"/>
      <c r="F46" s="271"/>
      <c r="G46" s="272"/>
      <c r="H46" s="269"/>
      <c r="I46" s="657"/>
      <c r="J46" s="270">
        <v>1</v>
      </c>
      <c r="K46" s="271"/>
      <c r="L46" s="271"/>
      <c r="M46" s="271"/>
      <c r="N46" s="272"/>
    </row>
    <row r="47" spans="2:14" ht="24.75" customHeight="1" thickBot="1">
      <c r="B47" s="273" t="str">
        <f>Program!$E$11</f>
        <v>ŽP Sport Podbrezová</v>
      </c>
      <c r="C47" s="274">
        <v>1</v>
      </c>
      <c r="D47" s="275"/>
      <c r="E47" s="275"/>
      <c r="F47" s="275"/>
      <c r="G47" s="276"/>
      <c r="H47" s="269"/>
      <c r="I47" s="273" t="str">
        <f>Program!$J$11</f>
        <v>ŠK Modranka</v>
      </c>
      <c r="J47" s="274">
        <v>2</v>
      </c>
      <c r="K47" s="275"/>
      <c r="L47" s="275"/>
      <c r="M47" s="275"/>
      <c r="N47" s="276"/>
    </row>
    <row r="49" spans="1:14" ht="21">
      <c r="A49" s="257"/>
      <c r="B49" s="362" t="str">
        <f>$B$1</f>
        <v>T 1</v>
      </c>
      <c r="C49" s="258"/>
      <c r="D49" s="658" t="s">
        <v>159</v>
      </c>
      <c r="E49" s="658"/>
      <c r="F49" s="658"/>
      <c r="G49" s="658"/>
      <c r="H49" s="658"/>
      <c r="I49" s="658"/>
      <c r="J49" s="659" t="str">
        <f>Zostava1!$P$6</f>
        <v>Podbrezová</v>
      </c>
      <c r="K49" s="659"/>
      <c r="L49" s="659"/>
      <c r="M49" s="655">
        <f ca="1">TODAY()</f>
        <v>42435</v>
      </c>
      <c r="N49" s="655"/>
    </row>
    <row r="50" spans="4:14" ht="15.75" thickBot="1">
      <c r="D50" s="261"/>
      <c r="E50" s="261"/>
      <c r="F50" s="261"/>
      <c r="G50" s="261"/>
      <c r="K50" s="261"/>
      <c r="L50" s="261"/>
      <c r="M50" s="261"/>
      <c r="N50" s="261"/>
    </row>
    <row r="51" spans="2:14" ht="15.75" thickBot="1">
      <c r="B51" s="262"/>
      <c r="D51" s="263" t="s">
        <v>25</v>
      </c>
      <c r="E51" s="264" t="s">
        <v>155</v>
      </c>
      <c r="F51" s="264" t="s">
        <v>156</v>
      </c>
      <c r="G51" s="265" t="s">
        <v>157</v>
      </c>
      <c r="I51" s="262"/>
      <c r="K51" s="263" t="s">
        <v>25</v>
      </c>
      <c r="L51" s="264" t="s">
        <v>155</v>
      </c>
      <c r="M51" s="264" t="s">
        <v>156</v>
      </c>
      <c r="N51" s="265" t="s">
        <v>157</v>
      </c>
    </row>
    <row r="52" spans="2:14" ht="24.75" customHeight="1">
      <c r="B52" s="656" t="str">
        <f>Program!$C$13</f>
        <v>Šúryová Patrícia</v>
      </c>
      <c r="C52" s="266">
        <v>1</v>
      </c>
      <c r="D52" s="267"/>
      <c r="E52" s="267"/>
      <c r="F52" s="267"/>
      <c r="G52" s="268"/>
      <c r="H52" s="269"/>
      <c r="I52" s="656" t="str">
        <f>Program!$H$13</f>
        <v>Mihali Daniel</v>
      </c>
      <c r="J52" s="266">
        <v>2</v>
      </c>
      <c r="K52" s="267"/>
      <c r="L52" s="267"/>
      <c r="M52" s="267"/>
      <c r="N52" s="268"/>
    </row>
    <row r="53" spans="2:14" ht="24.75" customHeight="1">
      <c r="B53" s="657"/>
      <c r="C53" s="270">
        <v>2</v>
      </c>
      <c r="D53" s="271"/>
      <c r="E53" s="271"/>
      <c r="F53" s="271"/>
      <c r="G53" s="272"/>
      <c r="H53" s="269"/>
      <c r="I53" s="657"/>
      <c r="J53" s="270">
        <v>1</v>
      </c>
      <c r="K53" s="271"/>
      <c r="L53" s="271"/>
      <c r="M53" s="271"/>
      <c r="N53" s="272"/>
    </row>
    <row r="54" spans="2:14" ht="24.75" customHeight="1">
      <c r="B54" s="657"/>
      <c r="C54" s="270">
        <v>4</v>
      </c>
      <c r="D54" s="271"/>
      <c r="E54" s="271"/>
      <c r="F54" s="271"/>
      <c r="G54" s="272"/>
      <c r="H54" s="269"/>
      <c r="I54" s="657"/>
      <c r="J54" s="270">
        <v>3</v>
      </c>
      <c r="K54" s="271"/>
      <c r="L54" s="271"/>
      <c r="M54" s="271"/>
      <c r="N54" s="272"/>
    </row>
    <row r="55" spans="2:14" ht="24.75" customHeight="1" thickBot="1">
      <c r="B55" s="273" t="str">
        <f>Program!$E$13</f>
        <v>ŠK Modranka</v>
      </c>
      <c r="C55" s="274">
        <v>3</v>
      </c>
      <c r="D55" s="275"/>
      <c r="E55" s="275"/>
      <c r="F55" s="275"/>
      <c r="G55" s="276"/>
      <c r="H55" s="269"/>
      <c r="I55" s="273" t="str">
        <f>Program!$J$13</f>
        <v>FTC Fiľakovo</v>
      </c>
      <c r="J55" s="274">
        <v>4</v>
      </c>
      <c r="K55" s="275"/>
      <c r="L55" s="275"/>
      <c r="M55" s="275"/>
      <c r="N55" s="276"/>
    </row>
    <row r="56" ht="15">
      <c r="H56" s="269"/>
    </row>
    <row r="57" ht="15">
      <c r="H57" s="269"/>
    </row>
    <row r="58" spans="4:8" ht="15.75" thickBot="1">
      <c r="D58" s="261"/>
      <c r="H58" s="269"/>
    </row>
    <row r="59" spans="2:14" ht="15.75" thickBot="1">
      <c r="B59" s="262"/>
      <c r="D59" s="263" t="s">
        <v>25</v>
      </c>
      <c r="E59" s="264" t="s">
        <v>155</v>
      </c>
      <c r="F59" s="264" t="s">
        <v>156</v>
      </c>
      <c r="G59" s="265" t="s">
        <v>157</v>
      </c>
      <c r="H59" s="269"/>
      <c r="I59" s="262"/>
      <c r="K59" s="277" t="s">
        <v>25</v>
      </c>
      <c r="L59" s="264" t="s">
        <v>155</v>
      </c>
      <c r="M59" s="264" t="s">
        <v>156</v>
      </c>
      <c r="N59" s="265" t="s">
        <v>157</v>
      </c>
    </row>
    <row r="60" spans="2:14" ht="24.75" customHeight="1">
      <c r="B60" s="656" t="str">
        <f>Program!$C$14</f>
        <v>Dvorščák Samuel</v>
      </c>
      <c r="C60" s="266">
        <v>3</v>
      </c>
      <c r="D60" s="267"/>
      <c r="E60" s="267"/>
      <c r="F60" s="267"/>
      <c r="G60" s="268"/>
      <c r="H60" s="269"/>
      <c r="I60" s="656" t="str">
        <f>Program!$H$14</f>
        <v>Kažimír Oliver</v>
      </c>
      <c r="J60" s="266">
        <v>4</v>
      </c>
      <c r="K60" s="267"/>
      <c r="L60" s="267"/>
      <c r="M60" s="267"/>
      <c r="N60" s="268"/>
    </row>
    <row r="61" spans="2:14" ht="24.75" customHeight="1">
      <c r="B61" s="657"/>
      <c r="C61" s="270">
        <v>4</v>
      </c>
      <c r="D61" s="271"/>
      <c r="E61" s="271"/>
      <c r="F61" s="271"/>
      <c r="G61" s="272"/>
      <c r="H61" s="269"/>
      <c r="I61" s="657"/>
      <c r="J61" s="270">
        <v>3</v>
      </c>
      <c r="K61" s="271"/>
      <c r="L61" s="271"/>
      <c r="M61" s="271"/>
      <c r="N61" s="272"/>
    </row>
    <row r="62" spans="2:14" ht="24.75" customHeight="1">
      <c r="B62" s="657"/>
      <c r="C62" s="270">
        <v>6</v>
      </c>
      <c r="D62" s="271"/>
      <c r="E62" s="271"/>
      <c r="F62" s="271"/>
      <c r="G62" s="272"/>
      <c r="H62" s="269"/>
      <c r="I62" s="657"/>
      <c r="J62" s="270">
        <v>5</v>
      </c>
      <c r="K62" s="271"/>
      <c r="L62" s="271"/>
      <c r="M62" s="271"/>
      <c r="N62" s="272"/>
    </row>
    <row r="63" spans="2:14" ht="24.75" customHeight="1" thickBot="1">
      <c r="B63" s="273" t="str">
        <f>Program!$E$14</f>
        <v>MKK Galanta</v>
      </c>
      <c r="C63" s="274">
        <v>5</v>
      </c>
      <c r="D63" s="275"/>
      <c r="E63" s="275"/>
      <c r="F63" s="275"/>
      <c r="G63" s="276"/>
      <c r="H63" s="269"/>
      <c r="I63" s="273" t="str">
        <f>Program!$J$14</f>
        <v>TJ Slavoj Veľký Šariš</v>
      </c>
      <c r="J63" s="274">
        <v>6</v>
      </c>
      <c r="K63" s="275"/>
      <c r="L63" s="275"/>
      <c r="M63" s="275"/>
      <c r="N63" s="276"/>
    </row>
    <row r="64" ht="15">
      <c r="H64" s="269"/>
    </row>
    <row r="65" ht="15">
      <c r="H65" s="269"/>
    </row>
    <row r="66" ht="15.75" thickBot="1">
      <c r="H66" s="269"/>
    </row>
    <row r="67" spans="2:14" ht="15.75" thickBot="1">
      <c r="B67" s="262"/>
      <c r="D67" s="277" t="s">
        <v>25</v>
      </c>
      <c r="E67" s="264" t="s">
        <v>155</v>
      </c>
      <c r="F67" s="264" t="s">
        <v>156</v>
      </c>
      <c r="G67" s="265" t="s">
        <v>157</v>
      </c>
      <c r="H67" s="269"/>
      <c r="I67" s="262"/>
      <c r="K67" s="277" t="s">
        <v>25</v>
      </c>
      <c r="L67" s="264" t="s">
        <v>155</v>
      </c>
      <c r="M67" s="264" t="s">
        <v>156</v>
      </c>
      <c r="N67" s="265" t="s">
        <v>157</v>
      </c>
    </row>
    <row r="68" spans="2:14" ht="24.75" customHeight="1">
      <c r="B68" s="656" t="str">
        <f>Program!$C$15</f>
        <v>Milan Šimon</v>
      </c>
      <c r="C68" s="266">
        <v>5</v>
      </c>
      <c r="D68" s="267"/>
      <c r="E68" s="267"/>
      <c r="F68" s="267"/>
      <c r="G68" s="268"/>
      <c r="H68" s="269"/>
      <c r="I68" s="656" t="str">
        <f>Program!$H$15</f>
        <v>Bánik Filip</v>
      </c>
      <c r="J68" s="266">
        <v>6</v>
      </c>
      <c r="K68" s="267"/>
      <c r="L68" s="267"/>
      <c r="M68" s="267"/>
      <c r="N68" s="268"/>
    </row>
    <row r="69" spans="2:14" ht="24.75" customHeight="1">
      <c r="B69" s="657"/>
      <c r="C69" s="270">
        <v>6</v>
      </c>
      <c r="D69" s="271"/>
      <c r="E69" s="271"/>
      <c r="F69" s="271"/>
      <c r="G69" s="272"/>
      <c r="H69" s="269"/>
      <c r="I69" s="657"/>
      <c r="J69" s="270">
        <v>5</v>
      </c>
      <c r="K69" s="271"/>
      <c r="L69" s="271"/>
      <c r="M69" s="271"/>
      <c r="N69" s="272"/>
    </row>
    <row r="70" spans="2:14" ht="24.75" customHeight="1">
      <c r="B70" s="657"/>
      <c r="C70" s="270">
        <v>2</v>
      </c>
      <c r="D70" s="271"/>
      <c r="E70" s="271"/>
      <c r="F70" s="271"/>
      <c r="G70" s="272"/>
      <c r="H70" s="269"/>
      <c r="I70" s="657"/>
      <c r="J70" s="270">
        <v>1</v>
      </c>
      <c r="K70" s="271"/>
      <c r="L70" s="271"/>
      <c r="M70" s="271"/>
      <c r="N70" s="272"/>
    </row>
    <row r="71" spans="2:14" ht="24.75" customHeight="1" thickBot="1">
      <c r="B71" s="273" t="str">
        <f>Program!$E$15</f>
        <v>TJ Rakovice A</v>
      </c>
      <c r="C71" s="274">
        <v>1</v>
      </c>
      <c r="D71" s="275"/>
      <c r="E71" s="275"/>
      <c r="F71" s="275"/>
      <c r="G71" s="276"/>
      <c r="H71" s="269"/>
      <c r="I71" s="273" t="str">
        <f>Program!$J$15</f>
        <v>ŽP Sport Podbrezová</v>
      </c>
      <c r="J71" s="274">
        <v>2</v>
      </c>
      <c r="K71" s="275"/>
      <c r="L71" s="275"/>
      <c r="M71" s="275"/>
      <c r="N71" s="276"/>
    </row>
    <row r="73" spans="2:16" ht="21">
      <c r="B73" s="362" t="str">
        <f>$B$1</f>
        <v>T 1</v>
      </c>
      <c r="D73" s="658" t="s">
        <v>160</v>
      </c>
      <c r="E73" s="658"/>
      <c r="F73" s="658"/>
      <c r="G73" s="658"/>
      <c r="H73" s="658"/>
      <c r="I73" s="658"/>
      <c r="J73" s="659" t="str">
        <f>$J$1</f>
        <v>Podbrezová</v>
      </c>
      <c r="K73" s="659"/>
      <c r="L73" s="659"/>
      <c r="M73" s="655">
        <f ca="1">TODAY()</f>
        <v>42435</v>
      </c>
      <c r="N73" s="655"/>
      <c r="O73" s="258"/>
      <c r="P73" s="258"/>
    </row>
    <row r="74" ht="15.75" thickBot="1">
      <c r="D74" s="261"/>
    </row>
    <row r="75" spans="2:14" ht="15.75" thickBot="1">
      <c r="B75" s="262"/>
      <c r="D75" s="263" t="s">
        <v>25</v>
      </c>
      <c r="E75" s="264" t="s">
        <v>155</v>
      </c>
      <c r="F75" s="264" t="s">
        <v>156</v>
      </c>
      <c r="G75" s="265" t="s">
        <v>157</v>
      </c>
      <c r="I75" s="262"/>
      <c r="K75" s="277" t="s">
        <v>25</v>
      </c>
      <c r="L75" s="264" t="s">
        <v>155</v>
      </c>
      <c r="M75" s="264" t="s">
        <v>156</v>
      </c>
      <c r="N75" s="265" t="s">
        <v>157</v>
      </c>
    </row>
    <row r="76" spans="2:14" ht="24.75" customHeight="1">
      <c r="B76" s="656" t="str">
        <f>Program!$C$16</f>
        <v>Poliaková Janka</v>
      </c>
      <c r="C76" s="266">
        <v>1</v>
      </c>
      <c r="D76" s="267"/>
      <c r="E76" s="267"/>
      <c r="F76" s="267"/>
      <c r="G76" s="268"/>
      <c r="H76" s="269"/>
      <c r="I76" s="656" t="str">
        <f>Program!$H$16</f>
        <v>Joža Jozef</v>
      </c>
      <c r="J76" s="266">
        <v>2</v>
      </c>
      <c r="K76" s="267"/>
      <c r="L76" s="267"/>
      <c r="M76" s="267"/>
      <c r="N76" s="268"/>
    </row>
    <row r="77" spans="2:14" ht="24.75" customHeight="1">
      <c r="B77" s="657"/>
      <c r="C77" s="270">
        <v>2</v>
      </c>
      <c r="D77" s="271"/>
      <c r="E77" s="271"/>
      <c r="F77" s="271"/>
      <c r="G77" s="272"/>
      <c r="H77" s="269"/>
      <c r="I77" s="657"/>
      <c r="J77" s="270">
        <v>1</v>
      </c>
      <c r="K77" s="271"/>
      <c r="L77" s="271"/>
      <c r="M77" s="271"/>
      <c r="N77" s="272"/>
    </row>
    <row r="78" spans="2:14" ht="24.75" customHeight="1">
      <c r="B78" s="657"/>
      <c r="C78" s="270">
        <v>4</v>
      </c>
      <c r="D78" s="271"/>
      <c r="E78" s="271"/>
      <c r="F78" s="271"/>
      <c r="G78" s="272"/>
      <c r="H78" s="269"/>
      <c r="I78" s="657"/>
      <c r="J78" s="270">
        <v>3</v>
      </c>
      <c r="K78" s="271"/>
      <c r="L78" s="271"/>
      <c r="M78" s="271"/>
      <c r="N78" s="272"/>
    </row>
    <row r="79" spans="2:14" ht="24.75" customHeight="1" thickBot="1">
      <c r="B79" s="273" t="str">
        <f>Program!$E$16</f>
        <v>ŽP Sport Podbrezová</v>
      </c>
      <c r="C79" s="274">
        <v>3</v>
      </c>
      <c r="D79" s="275"/>
      <c r="E79" s="275"/>
      <c r="F79" s="275"/>
      <c r="G79" s="276"/>
      <c r="H79" s="269"/>
      <c r="I79" s="273" t="str">
        <f>Program!$J$16</f>
        <v>ŠK Modranka</v>
      </c>
      <c r="J79" s="274">
        <v>4</v>
      </c>
      <c r="K79" s="275"/>
      <c r="L79" s="275"/>
      <c r="M79" s="275"/>
      <c r="N79" s="276"/>
    </row>
    <row r="80" ht="15">
      <c r="H80" s="269"/>
    </row>
    <row r="81" ht="15">
      <c r="H81" s="269"/>
    </row>
    <row r="82" spans="4:8" ht="15.75" thickBot="1">
      <c r="D82" s="261"/>
      <c r="H82" s="269"/>
    </row>
    <row r="83" spans="2:14" ht="15.75" thickBot="1">
      <c r="B83" s="262"/>
      <c r="D83" s="263" t="s">
        <v>25</v>
      </c>
      <c r="E83" s="264" t="s">
        <v>155</v>
      </c>
      <c r="F83" s="264" t="s">
        <v>156</v>
      </c>
      <c r="G83" s="265" t="s">
        <v>157</v>
      </c>
      <c r="H83" s="269"/>
      <c r="I83" s="262"/>
      <c r="K83" s="277" t="s">
        <v>25</v>
      </c>
      <c r="L83" s="264" t="s">
        <v>155</v>
      </c>
      <c r="M83" s="264" t="s">
        <v>156</v>
      </c>
      <c r="N83" s="265" t="s">
        <v>157</v>
      </c>
    </row>
    <row r="84" spans="2:14" ht="24.75" customHeight="1">
      <c r="B84" s="656" t="str">
        <f>Program!$C$17</f>
        <v>Koóš Róbert </v>
      </c>
      <c r="C84" s="266">
        <v>3</v>
      </c>
      <c r="D84" s="267"/>
      <c r="E84" s="267"/>
      <c r="F84" s="267"/>
      <c r="G84" s="268"/>
      <c r="H84" s="269"/>
      <c r="I84" s="656" t="str">
        <f>Program!$H$17</f>
        <v>Machálková Patrícia</v>
      </c>
      <c r="J84" s="266">
        <v>4</v>
      </c>
      <c r="K84" s="267"/>
      <c r="L84" s="267"/>
      <c r="M84" s="267"/>
      <c r="N84" s="268"/>
    </row>
    <row r="85" spans="2:14" ht="24.75" customHeight="1">
      <c r="B85" s="657"/>
      <c r="C85" s="270">
        <v>4</v>
      </c>
      <c r="D85" s="271"/>
      <c r="E85" s="271"/>
      <c r="F85" s="271"/>
      <c r="G85" s="272"/>
      <c r="H85" s="269"/>
      <c r="I85" s="657"/>
      <c r="J85" s="270">
        <v>3</v>
      </c>
      <c r="K85" s="271"/>
      <c r="L85" s="271"/>
      <c r="M85" s="271"/>
      <c r="N85" s="272"/>
    </row>
    <row r="86" spans="2:14" ht="24.75" customHeight="1">
      <c r="B86" s="657"/>
      <c r="C86" s="270">
        <v>6</v>
      </c>
      <c r="D86" s="271"/>
      <c r="E86" s="271"/>
      <c r="F86" s="271"/>
      <c r="G86" s="272"/>
      <c r="H86" s="269"/>
      <c r="I86" s="657"/>
      <c r="J86" s="270">
        <v>5</v>
      </c>
      <c r="K86" s="271"/>
      <c r="L86" s="271"/>
      <c r="M86" s="271"/>
      <c r="N86" s="272"/>
    </row>
    <row r="87" spans="2:14" ht="24.75" customHeight="1" thickBot="1">
      <c r="B87" s="273" t="str">
        <f>Program!$E$17</f>
        <v>FTC Fiľakovo</v>
      </c>
      <c r="C87" s="274">
        <v>5</v>
      </c>
      <c r="D87" s="275"/>
      <c r="E87" s="275"/>
      <c r="F87" s="275"/>
      <c r="G87" s="276"/>
      <c r="H87" s="269"/>
      <c r="I87" s="273" t="str">
        <f>Program!$J$17</f>
        <v>MKK Galanta</v>
      </c>
      <c r="J87" s="274">
        <v>6</v>
      </c>
      <c r="K87" s="275"/>
      <c r="L87" s="275"/>
      <c r="M87" s="275"/>
      <c r="N87" s="276"/>
    </row>
    <row r="88" ht="15">
      <c r="H88" s="269"/>
    </row>
    <row r="89" ht="15">
      <c r="H89" s="269"/>
    </row>
    <row r="90" ht="15.75" thickBot="1">
      <c r="H90" s="269"/>
    </row>
    <row r="91" spans="2:14" ht="15.75" thickBot="1">
      <c r="B91" s="262"/>
      <c r="D91" s="277" t="s">
        <v>25</v>
      </c>
      <c r="E91" s="264" t="s">
        <v>155</v>
      </c>
      <c r="F91" s="264" t="s">
        <v>156</v>
      </c>
      <c r="G91" s="265" t="s">
        <v>157</v>
      </c>
      <c r="H91" s="269"/>
      <c r="I91" s="262"/>
      <c r="K91" s="277" t="s">
        <v>25</v>
      </c>
      <c r="L91" s="264" t="s">
        <v>155</v>
      </c>
      <c r="M91" s="264" t="s">
        <v>156</v>
      </c>
      <c r="N91" s="265" t="s">
        <v>157</v>
      </c>
    </row>
    <row r="92" spans="2:14" ht="24.75" customHeight="1">
      <c r="B92" s="656" t="str">
        <f>Program!$C$18</f>
        <v>Vrbová Kamila/85h. Kucko Richard</v>
      </c>
      <c r="C92" s="266">
        <v>5</v>
      </c>
      <c r="D92" s="267"/>
      <c r="E92" s="267"/>
      <c r="F92" s="267"/>
      <c r="G92" s="268"/>
      <c r="H92" s="269"/>
      <c r="I92" s="656" t="str">
        <f>Program!$H$18</f>
        <v>Magala Šimon</v>
      </c>
      <c r="J92" s="266">
        <v>6</v>
      </c>
      <c r="K92" s="267"/>
      <c r="L92" s="267"/>
      <c r="M92" s="267"/>
      <c r="N92" s="268"/>
    </row>
    <row r="93" spans="2:14" ht="24.75" customHeight="1">
      <c r="B93" s="657"/>
      <c r="C93" s="270">
        <v>6</v>
      </c>
      <c r="D93" s="271"/>
      <c r="E93" s="271"/>
      <c r="F93" s="271"/>
      <c r="G93" s="272"/>
      <c r="H93" s="269"/>
      <c r="I93" s="657"/>
      <c r="J93" s="270">
        <v>5</v>
      </c>
      <c r="K93" s="271"/>
      <c r="L93" s="271"/>
      <c r="M93" s="271"/>
      <c r="N93" s="272"/>
    </row>
    <row r="94" spans="2:14" ht="24.75" customHeight="1">
      <c r="B94" s="657"/>
      <c r="C94" s="270">
        <v>2</v>
      </c>
      <c r="D94" s="271"/>
      <c r="E94" s="271"/>
      <c r="F94" s="271"/>
      <c r="G94" s="272"/>
      <c r="H94" s="269"/>
      <c r="I94" s="657"/>
      <c r="J94" s="270">
        <v>1</v>
      </c>
      <c r="K94" s="271"/>
      <c r="L94" s="271"/>
      <c r="M94" s="271"/>
      <c r="N94" s="272"/>
    </row>
    <row r="95" spans="2:14" ht="24.75" customHeight="1" thickBot="1">
      <c r="B95" s="273" t="str">
        <f>Program!$E$18</f>
        <v>TJ Slavoj Veľký Šariš</v>
      </c>
      <c r="C95" s="274">
        <v>1</v>
      </c>
      <c r="D95" s="275"/>
      <c r="E95" s="275"/>
      <c r="F95" s="275"/>
      <c r="G95" s="276"/>
      <c r="H95" s="269"/>
      <c r="I95" s="273" t="str">
        <f>Program!$J$18</f>
        <v>TJ Rakovice A</v>
      </c>
      <c r="J95" s="274">
        <v>2</v>
      </c>
      <c r="K95" s="275"/>
      <c r="L95" s="275"/>
      <c r="M95" s="275"/>
      <c r="N95" s="276"/>
    </row>
  </sheetData>
  <sheetProtection sheet="1" objects="1" scenarios="1" selectLockedCells="1" selectUnlockedCells="1"/>
  <mergeCells count="38">
    <mergeCell ref="I12:I14"/>
    <mergeCell ref="J25:L25"/>
    <mergeCell ref="J1:L1"/>
    <mergeCell ref="B20:B22"/>
    <mergeCell ref="I20:I22"/>
    <mergeCell ref="D25:I25"/>
    <mergeCell ref="M25:N25"/>
    <mergeCell ref="D1:I1"/>
    <mergeCell ref="M1:N1"/>
    <mergeCell ref="B4:B6"/>
    <mergeCell ref="I4:I6"/>
    <mergeCell ref="B12:B14"/>
    <mergeCell ref="B36:B38"/>
    <mergeCell ref="I36:I38"/>
    <mergeCell ref="B44:B46"/>
    <mergeCell ref="I44:I46"/>
    <mergeCell ref="B28:B30"/>
    <mergeCell ref="I28:I30"/>
    <mergeCell ref="Q8:S9"/>
    <mergeCell ref="Q10:S11"/>
    <mergeCell ref="B84:B86"/>
    <mergeCell ref="I84:I86"/>
    <mergeCell ref="B92:B94"/>
    <mergeCell ref="I92:I94"/>
    <mergeCell ref="B68:B70"/>
    <mergeCell ref="I68:I70"/>
    <mergeCell ref="D73:I73"/>
    <mergeCell ref="J73:L73"/>
    <mergeCell ref="M73:N73"/>
    <mergeCell ref="B76:B78"/>
    <mergeCell ref="I76:I78"/>
    <mergeCell ref="D49:I49"/>
    <mergeCell ref="J49:L49"/>
    <mergeCell ref="M49:N49"/>
    <mergeCell ref="B52:B54"/>
    <mergeCell ref="I52:I54"/>
    <mergeCell ref="B60:B62"/>
    <mergeCell ref="I60:I62"/>
  </mergeCells>
  <printOptions/>
  <pageMargins left="0.11811023622047245" right="0.11811023622047245" top="0.9448818897637796" bottom="0.9448818897637796" header="0.31496062992125984" footer="0.31496062992125984"/>
  <pageSetup blackAndWhite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2">
    <tabColor rgb="FF00B050"/>
  </sheetPr>
  <dimension ref="A2:R28"/>
  <sheetViews>
    <sheetView zoomScalePageLayoutView="0" workbookViewId="0" topLeftCell="A1">
      <selection activeCell="Q8" sqref="Q8"/>
    </sheetView>
  </sheetViews>
  <sheetFormatPr defaultColWidth="10.7109375" defaultRowHeight="12.75"/>
  <cols>
    <col min="1" max="1" width="1.28515625" style="1" customWidth="1"/>
    <col min="2" max="2" width="4.00390625" style="3" customWidth="1"/>
    <col min="3" max="3" width="26.7109375" style="1" customWidth="1"/>
    <col min="4" max="4" width="8.140625" style="1" customWidth="1"/>
    <col min="5" max="5" width="24.00390625" style="4" customWidth="1"/>
    <col min="6" max="6" width="4.7109375" style="1" customWidth="1"/>
    <col min="7" max="7" width="3.57421875" style="3" customWidth="1"/>
    <col min="8" max="8" width="26.7109375" style="1" customWidth="1"/>
    <col min="9" max="9" width="8.140625" style="1" customWidth="1"/>
    <col min="10" max="10" width="24.00390625" style="4" customWidth="1"/>
    <col min="11" max="11" width="2.421875" style="1" customWidth="1"/>
    <col min="12" max="12" width="7.28125" style="4" customWidth="1"/>
    <col min="13" max="13" width="1.57421875" style="1" customWidth="1"/>
    <col min="14" max="14" width="1.8515625" style="1" customWidth="1"/>
    <col min="15" max="15" width="7.28125" style="1" customWidth="1"/>
    <col min="16" max="21" width="12.7109375" style="1" customWidth="1"/>
    <col min="22" max="16384" width="10.7109375" style="1" customWidth="1"/>
  </cols>
  <sheetData>
    <row r="2" spans="1:12" ht="24.75" customHeight="1">
      <c r="A2" s="7"/>
      <c r="B2" s="109"/>
      <c r="C2" s="678" t="s">
        <v>212</v>
      </c>
      <c r="D2" s="678"/>
      <c r="E2" s="678"/>
      <c r="F2" s="678"/>
      <c r="G2" s="678"/>
      <c r="H2" s="678"/>
      <c r="I2" s="383" t="str">
        <f>'Tlačivo na zostavy'!$S$22</f>
        <v>1. turnajové kolo</v>
      </c>
      <c r="J2" s="383"/>
      <c r="K2" s="109"/>
      <c r="L2" s="109"/>
    </row>
    <row r="3" spans="1:12" ht="12" customHeight="1">
      <c r="A3" s="7"/>
      <c r="B3" s="378"/>
      <c r="C3" s="378"/>
      <c r="D3" s="378"/>
      <c r="E3" s="378"/>
      <c r="F3" s="378"/>
      <c r="G3" s="378"/>
      <c r="H3" s="378"/>
      <c r="I3" s="383"/>
      <c r="J3" s="383"/>
      <c r="K3" s="378"/>
      <c r="L3" s="378"/>
    </row>
    <row r="4" spans="1:12" ht="24.75" customHeight="1">
      <c r="A4" s="7"/>
      <c r="B4" s="107"/>
      <c r="C4" s="675" t="s">
        <v>70</v>
      </c>
      <c r="D4" s="676"/>
      <c r="E4" s="677"/>
      <c r="F4" s="108"/>
      <c r="G4" s="107"/>
      <c r="H4" s="675" t="s">
        <v>69</v>
      </c>
      <c r="I4" s="676"/>
      <c r="J4" s="677"/>
      <c r="K4" s="107"/>
      <c r="L4" s="107"/>
    </row>
    <row r="5" spans="1:13" ht="6.75" customHeight="1">
      <c r="A5" s="8"/>
      <c r="B5" s="9"/>
      <c r="C5" s="8"/>
      <c r="D5" s="8"/>
      <c r="E5" s="10"/>
      <c r="F5" s="8"/>
      <c r="G5" s="9"/>
      <c r="H5" s="8"/>
      <c r="I5" s="8"/>
      <c r="J5" s="10"/>
      <c r="K5" s="8"/>
      <c r="L5" s="10"/>
      <c r="M5" s="8"/>
    </row>
    <row r="6" spans="1:18" ht="22.5" customHeight="1">
      <c r="A6" s="8"/>
      <c r="B6" s="342" t="str">
        <f>Zostava1!B4</f>
        <v>1.</v>
      </c>
      <c r="C6" s="489" t="str">
        <f>Zostava1!D4</f>
        <v>Rózsár Tibor</v>
      </c>
      <c r="D6" s="341" t="str">
        <f>Zostava1!$E$4</f>
        <v>000110</v>
      </c>
      <c r="E6" s="384" t="str">
        <f>Zostava1!$D$3</f>
        <v>MKK Galanta</v>
      </c>
      <c r="F6" s="394"/>
      <c r="G6" s="342" t="str">
        <f>Zostava1!B10</f>
        <v>2.</v>
      </c>
      <c r="H6" s="500" t="str">
        <f>Zostava1!D10</f>
        <v>Foriš Marián</v>
      </c>
      <c r="I6" s="341" t="str">
        <f>Zostava1!$E$10</f>
        <v>980703</v>
      </c>
      <c r="J6" s="396" t="str">
        <f>Zostava1!$D$9</f>
        <v>TJ Slavoj Veľký Šariš</v>
      </c>
      <c r="K6" s="685" t="s">
        <v>53</v>
      </c>
      <c r="L6" s="686"/>
      <c r="M6" s="8"/>
      <c r="R6"/>
    </row>
    <row r="7" spans="1:18" ht="22.5" customHeight="1">
      <c r="A7" s="8"/>
      <c r="B7" s="343" t="str">
        <f>Zostava1!B16</f>
        <v>3.</v>
      </c>
      <c r="C7" s="490" t="str">
        <f>Zostava1!D16</f>
        <v>Kolníková Patrícia</v>
      </c>
      <c r="D7" s="169" t="str">
        <f>Zostava1!$E$16</f>
        <v>015412</v>
      </c>
      <c r="E7" s="385" t="str">
        <f>Zostava1!$D$15</f>
        <v>TJ Rakovice A</v>
      </c>
      <c r="F7" s="43"/>
      <c r="G7" s="343" t="str">
        <f>Zostava1!B22</f>
        <v>4.</v>
      </c>
      <c r="H7" s="501" t="str">
        <f>Zostava1!D22</f>
        <v>Ďuricová Michaela</v>
      </c>
      <c r="I7" s="169" t="str">
        <f>Zostava1!$E$22</f>
        <v>975701</v>
      </c>
      <c r="J7" s="426" t="str">
        <f>Zostava1!$D$21</f>
        <v>ŽP Sport Podbrezová</v>
      </c>
      <c r="K7" s="671" t="s">
        <v>54</v>
      </c>
      <c r="L7" s="672"/>
      <c r="M7" s="8"/>
      <c r="R7"/>
    </row>
    <row r="8" spans="1:18" ht="22.5" customHeight="1">
      <c r="A8" s="8"/>
      <c r="B8" s="344" t="str">
        <f>Zostava1!B28</f>
        <v>5.</v>
      </c>
      <c r="C8" s="491" t="str">
        <f>Zostava1!D28</f>
        <v>Šipkovský Samuel</v>
      </c>
      <c r="D8" s="170" t="str">
        <f>Zostava1!$E$28</f>
        <v>990930</v>
      </c>
      <c r="E8" s="386" t="str">
        <f>Zostava1!$D$27</f>
        <v>ŠK Modranka</v>
      </c>
      <c r="F8" s="44"/>
      <c r="G8" s="344" t="str">
        <f>Zostava1!B34</f>
        <v>6.</v>
      </c>
      <c r="H8" s="502" t="str">
        <f>Zostava1!D34</f>
        <v>Gallo Erik</v>
      </c>
      <c r="I8" s="170" t="str">
        <f>Zostava1!$E$34</f>
        <v>001113</v>
      </c>
      <c r="J8" s="397" t="str">
        <f>Zostava1!$D$33</f>
        <v>FTC Fiľakovo</v>
      </c>
      <c r="K8" s="669" t="s">
        <v>55</v>
      </c>
      <c r="L8" s="670"/>
      <c r="M8" s="8"/>
      <c r="R8"/>
    </row>
    <row r="9" spans="1:18" ht="22.5" customHeight="1">
      <c r="A9" s="8"/>
      <c r="B9" s="344" t="s">
        <v>19</v>
      </c>
      <c r="C9" s="492" t="str">
        <f>Zostava1!D35</f>
        <v>Nagy Tomáš/72h. Pál Patrik</v>
      </c>
      <c r="D9" s="171" t="str">
        <f>Zostava1!$E$35</f>
        <v>000730</v>
      </c>
      <c r="E9" s="387" t="str">
        <f>Zostava1!$D$33</f>
        <v>FTC Fiľakovo</v>
      </c>
      <c r="F9" s="44"/>
      <c r="G9" s="343" t="s">
        <v>13</v>
      </c>
      <c r="H9" s="503" t="str">
        <f>Zostava1!D5</f>
        <v>Mazúchová Nikola</v>
      </c>
      <c r="I9" s="171" t="str">
        <f>Zostava1!$E$5</f>
        <v>986010</v>
      </c>
      <c r="J9" s="398" t="str">
        <f>Zostava1!$D$3</f>
        <v>MKK Galanta</v>
      </c>
      <c r="K9" s="671" t="s">
        <v>53</v>
      </c>
      <c r="L9" s="672"/>
      <c r="M9" s="8"/>
      <c r="R9"/>
    </row>
    <row r="10" spans="1:18" ht="22.5" customHeight="1">
      <c r="A10" s="8"/>
      <c r="B10" s="343" t="s">
        <v>7</v>
      </c>
      <c r="C10" s="493" t="str">
        <f>Zostava1!D11</f>
        <v>Slanina Martin</v>
      </c>
      <c r="D10" s="172" t="str">
        <f>Zostava1!$E$11</f>
        <v>000707</v>
      </c>
      <c r="E10" s="388" t="str">
        <f>Zostava1!$D$9</f>
        <v>TJ Slavoj Veľký Šariš</v>
      </c>
      <c r="F10" s="43"/>
      <c r="G10" s="343" t="s">
        <v>1</v>
      </c>
      <c r="H10" s="504" t="str">
        <f>Zostava1!D17</f>
        <v>Šintálová Natália</v>
      </c>
      <c r="I10" s="172" t="str">
        <f>Zostava1!$E$17</f>
        <v>016113</v>
      </c>
      <c r="J10" s="399" t="str">
        <f>Zostava1!$D$15</f>
        <v>TJ Rakovice A</v>
      </c>
      <c r="K10" s="671" t="s">
        <v>54</v>
      </c>
      <c r="L10" s="672"/>
      <c r="M10" s="8"/>
      <c r="R10"/>
    </row>
    <row r="11" spans="1:18" ht="22.5" customHeight="1">
      <c r="A11" s="8"/>
      <c r="B11" s="343" t="s">
        <v>14</v>
      </c>
      <c r="C11" s="494" t="str">
        <f>Zostava1!D23</f>
        <v>Švantner Marek</v>
      </c>
      <c r="D11" s="172" t="str">
        <f>Zostava1!$E$23</f>
        <v>990702</v>
      </c>
      <c r="E11" s="427" t="str">
        <f>Zostava1!$D$21</f>
        <v>ŽP Sport Podbrezová</v>
      </c>
      <c r="F11" s="43"/>
      <c r="G11" s="344" t="s">
        <v>8</v>
      </c>
      <c r="H11" s="505" t="str">
        <f>Zostava1!D29</f>
        <v>Jankovičová Dominika</v>
      </c>
      <c r="I11" s="172" t="str">
        <f>Zostava1!$E$29</f>
        <v>005428</v>
      </c>
      <c r="J11" s="400" t="str">
        <f>Zostava1!$D$27</f>
        <v>ŠK Modranka</v>
      </c>
      <c r="K11" s="687" t="s">
        <v>55</v>
      </c>
      <c r="L11" s="674"/>
      <c r="M11" s="8"/>
      <c r="R11"/>
    </row>
    <row r="12" spans="1:18" ht="15" customHeight="1">
      <c r="A12" s="8"/>
      <c r="B12" s="38"/>
      <c r="C12" s="39"/>
      <c r="D12" s="49"/>
      <c r="E12" s="220"/>
      <c r="F12" s="43"/>
      <c r="G12" s="38"/>
      <c r="H12" s="39"/>
      <c r="I12" s="49"/>
      <c r="J12" s="221"/>
      <c r="K12" s="40"/>
      <c r="L12" s="406"/>
      <c r="M12" s="8"/>
      <c r="R12"/>
    </row>
    <row r="13" spans="1:13" ht="22.5" customHeight="1">
      <c r="A13" s="8"/>
      <c r="B13" s="344" t="s">
        <v>19</v>
      </c>
      <c r="C13" s="495" t="str">
        <f>Zostava1!D30</f>
        <v>Šúryová Patrícia</v>
      </c>
      <c r="D13" s="170" t="str">
        <f>Zostava1!$E$30</f>
        <v>996201</v>
      </c>
      <c r="E13" s="389" t="str">
        <f>Zostava1!$D$27</f>
        <v>ŠK Modranka</v>
      </c>
      <c r="F13" s="395"/>
      <c r="G13" s="393" t="s">
        <v>13</v>
      </c>
      <c r="H13" s="506" t="str">
        <f>Zostava1!D36</f>
        <v>Mihali Daniel</v>
      </c>
      <c r="I13" s="170" t="str">
        <f>Zostava1!$E$36</f>
        <v>010910</v>
      </c>
      <c r="J13" s="401" t="str">
        <f>Zostava1!$D$33</f>
        <v>FTC Fiľakovo</v>
      </c>
      <c r="K13" s="671" t="s">
        <v>53</v>
      </c>
      <c r="L13" s="672"/>
      <c r="M13" s="8"/>
    </row>
    <row r="14" spans="1:13" ht="22.5" customHeight="1">
      <c r="A14" s="8"/>
      <c r="B14" s="344" t="s">
        <v>7</v>
      </c>
      <c r="C14" s="496" t="str">
        <f>Zostava1!D6</f>
        <v>Dvorščák Samuel</v>
      </c>
      <c r="D14" s="170" t="str">
        <f>Zostava1!$E$6</f>
        <v>000329</v>
      </c>
      <c r="E14" s="390" t="str">
        <f>Zostava1!$D$3</f>
        <v>MKK Galanta</v>
      </c>
      <c r="F14" s="44"/>
      <c r="G14" s="344" t="s">
        <v>1</v>
      </c>
      <c r="H14" s="507" t="str">
        <f>Zostava1!D12</f>
        <v>Kažimír Oliver</v>
      </c>
      <c r="I14" s="170" t="str">
        <f>Zostava1!$E$12</f>
        <v>010103</v>
      </c>
      <c r="J14" s="402" t="str">
        <f>Zostava1!$D$9</f>
        <v>TJ Slavoj Veľký Šariš</v>
      </c>
      <c r="K14" s="671" t="s">
        <v>54</v>
      </c>
      <c r="L14" s="672"/>
      <c r="M14" s="8"/>
    </row>
    <row r="15" spans="1:13" ht="22.5" customHeight="1">
      <c r="A15" s="8"/>
      <c r="B15" s="343" t="s">
        <v>14</v>
      </c>
      <c r="C15" s="490" t="str">
        <f>Zostava1!D18</f>
        <v>Milan Šimon</v>
      </c>
      <c r="D15" s="169" t="str">
        <f>Zostava1!$E$18</f>
        <v>991228</v>
      </c>
      <c r="E15" s="385" t="str">
        <f>Zostava1!$D$15</f>
        <v>TJ Rakovice A</v>
      </c>
      <c r="F15" s="43"/>
      <c r="G15" s="343" t="s">
        <v>8</v>
      </c>
      <c r="H15" s="501" t="str">
        <f>Zostava1!D24</f>
        <v>Bánik Filip</v>
      </c>
      <c r="I15" s="169" t="str">
        <f>Zostava1!$E$24</f>
        <v>030601</v>
      </c>
      <c r="J15" s="426" t="str">
        <f>Zostava1!$D$21</f>
        <v>ŽP Sport Podbrezová</v>
      </c>
      <c r="K15" s="669" t="s">
        <v>55</v>
      </c>
      <c r="L15" s="670"/>
      <c r="M15" s="8"/>
    </row>
    <row r="16" spans="1:13" ht="22.5" customHeight="1">
      <c r="A16" s="8"/>
      <c r="B16" s="345" t="s">
        <v>19</v>
      </c>
      <c r="C16" s="497" t="str">
        <f>Zostava1!D25</f>
        <v>Poliaková Janka</v>
      </c>
      <c r="D16" s="173" t="str">
        <f>Zostava1!$E$25</f>
        <v>9859625</v>
      </c>
      <c r="E16" s="428" t="str">
        <f>Zostava1!$D$21</f>
        <v>ŽP Sport Podbrezová</v>
      </c>
      <c r="F16" s="43"/>
      <c r="G16" s="345" t="s">
        <v>13</v>
      </c>
      <c r="H16" s="508" t="str">
        <f>Zostava1!D31</f>
        <v>Joža Jozef</v>
      </c>
      <c r="I16" s="173" t="str">
        <f>Zostava1!$E$31</f>
        <v>000411</v>
      </c>
      <c r="J16" s="403" t="str">
        <f>Zostava1!$D$27</f>
        <v>ŠK Modranka</v>
      </c>
      <c r="K16" s="671" t="s">
        <v>53</v>
      </c>
      <c r="L16" s="672"/>
      <c r="M16" s="8"/>
    </row>
    <row r="17" spans="1:13" ht="22.5" customHeight="1">
      <c r="A17" s="8"/>
      <c r="B17" s="346" t="s">
        <v>7</v>
      </c>
      <c r="C17" s="498" t="str">
        <f>Zostava1!D37</f>
        <v>Koóš Róbert </v>
      </c>
      <c r="D17" s="174" t="str">
        <f>Zostava1!$E$37</f>
        <v>980226</v>
      </c>
      <c r="E17" s="391" t="str">
        <f>Zostava1!$D$33</f>
        <v>FTC Fiľakovo</v>
      </c>
      <c r="F17" s="43"/>
      <c r="G17" s="346" t="s">
        <v>1</v>
      </c>
      <c r="H17" s="509" t="str">
        <f>Zostava1!D7</f>
        <v>Machálková Patrícia</v>
      </c>
      <c r="I17" s="174" t="str">
        <f>Zostava1!$E$7</f>
        <v>995415</v>
      </c>
      <c r="J17" s="404" t="str">
        <f>Zostava1!$D$3</f>
        <v>MKK Galanta</v>
      </c>
      <c r="K17" s="671" t="s">
        <v>54</v>
      </c>
      <c r="L17" s="672"/>
      <c r="M17" s="8"/>
    </row>
    <row r="18" spans="1:13" ht="22.5" customHeight="1">
      <c r="A18" s="8"/>
      <c r="B18" s="347" t="s">
        <v>14</v>
      </c>
      <c r="C18" s="499" t="str">
        <f>Zostava1!D13</f>
        <v>Vrbová Kamila/85h. Kucko Richard</v>
      </c>
      <c r="D18" s="340" t="str">
        <f>Zostava1!$E$13</f>
        <v>015117</v>
      </c>
      <c r="E18" s="392" t="str">
        <f>Zostava1!$D$9</f>
        <v>TJ Slavoj Veľký Šariš</v>
      </c>
      <c r="F18" s="43"/>
      <c r="G18" s="347" t="s">
        <v>8</v>
      </c>
      <c r="H18" s="510" t="str">
        <f>Zostava1!D19</f>
        <v>Magala Šimon</v>
      </c>
      <c r="I18" s="340" t="str">
        <f>Zostava1!$E$19</f>
        <v>040226</v>
      </c>
      <c r="J18" s="405" t="str">
        <f>Zostava1!$D$15</f>
        <v>TJ Rakovice A</v>
      </c>
      <c r="K18" s="673" t="s">
        <v>55</v>
      </c>
      <c r="L18" s="674"/>
      <c r="M18" s="8"/>
    </row>
    <row r="19" spans="1:13" ht="6.75" customHeight="1">
      <c r="A19" s="8"/>
      <c r="B19" s="11"/>
      <c r="C19" s="12"/>
      <c r="D19" s="12"/>
      <c r="E19" s="14"/>
      <c r="F19" s="8"/>
      <c r="G19" s="11"/>
      <c r="H19" s="12"/>
      <c r="I19" s="12"/>
      <c r="J19" s="14"/>
      <c r="K19" s="8"/>
      <c r="L19" s="13"/>
      <c r="M19" s="8"/>
    </row>
    <row r="22" ht="13.5" thickBot="1"/>
    <row r="23" spans="3:10" ht="12.75">
      <c r="C23" s="679" t="s">
        <v>213</v>
      </c>
      <c r="D23" s="680"/>
      <c r="E23" s="680"/>
      <c r="F23" s="680"/>
      <c r="G23" s="680"/>
      <c r="H23" s="681"/>
      <c r="J23" s="60">
        <v>1</v>
      </c>
    </row>
    <row r="24" spans="3:10" ht="13.5" thickBot="1">
      <c r="C24" s="682"/>
      <c r="D24" s="683"/>
      <c r="E24" s="683"/>
      <c r="F24" s="683"/>
      <c r="G24" s="683"/>
      <c r="H24" s="684"/>
      <c r="J24" s="61">
        <v>2</v>
      </c>
    </row>
    <row r="25" ht="12.75">
      <c r="J25" s="62">
        <v>3</v>
      </c>
    </row>
    <row r="26" ht="12.75">
      <c r="J26" s="63">
        <v>4</v>
      </c>
    </row>
    <row r="27" spans="3:10" ht="12.75">
      <c r="C27"/>
      <c r="J27" s="64">
        <v>5</v>
      </c>
    </row>
    <row r="28" ht="12.75">
      <c r="J28" s="65">
        <v>6</v>
      </c>
    </row>
    <row r="37" ht="12.75" customHeight="1"/>
  </sheetData>
  <sheetProtection sheet="1" objects="1" scenarios="1" selectLockedCells="1" selectUnlockedCells="1"/>
  <mergeCells count="16">
    <mergeCell ref="C2:H2"/>
    <mergeCell ref="C23:H24"/>
    <mergeCell ref="K6:L6"/>
    <mergeCell ref="K7:L7"/>
    <mergeCell ref="K8:L8"/>
    <mergeCell ref="K9:L9"/>
    <mergeCell ref="K10:L10"/>
    <mergeCell ref="K11:L11"/>
    <mergeCell ref="K13:L13"/>
    <mergeCell ref="K14:L14"/>
    <mergeCell ref="K15:L15"/>
    <mergeCell ref="K16:L16"/>
    <mergeCell ref="K17:L17"/>
    <mergeCell ref="K18:L18"/>
    <mergeCell ref="C4:E4"/>
    <mergeCell ref="H4:J4"/>
  </mergeCells>
  <printOptions/>
  <pageMargins left="0.1968503937007874" right="0.1968503937007874" top="0.1968503937007874" bottom="0.5905511811023623" header="0.5118110236220472" footer="0.5905511811023623"/>
  <pageSetup blackAndWhite="1" firstPageNumber="1" useFirstPageNumber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3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2.28125" style="1" customWidth="1"/>
    <col min="2" max="2" width="5.8515625" style="3" customWidth="1"/>
    <col min="3" max="4" width="22.7109375" style="1" customWidth="1"/>
    <col min="5" max="5" width="22.7109375" style="4" customWidth="1"/>
    <col min="6" max="6" width="21.140625" style="1" customWidth="1"/>
    <col min="7" max="7" width="22.7109375" style="0" customWidth="1"/>
    <col min="8" max="8" width="23.421875" style="0" customWidth="1"/>
    <col min="9" max="9" width="4.7109375" style="0" customWidth="1"/>
    <col min="12" max="12" width="24.00390625" style="0" customWidth="1"/>
  </cols>
  <sheetData>
    <row r="1" spans="1:6" ht="12.75">
      <c r="A1" s="159"/>
      <c r="B1" s="160"/>
      <c r="C1" s="159"/>
      <c r="D1" s="159"/>
      <c r="E1" s="161"/>
      <c r="F1" s="159"/>
    </row>
    <row r="2" spans="1:8" ht="28.5">
      <c r="A2" s="159"/>
      <c r="C2" s="407" t="s">
        <v>215</v>
      </c>
      <c r="D2" s="407"/>
      <c r="E2" s="407"/>
      <c r="F2" s="408" t="str">
        <f>'Tlačivo na zostavy'!$S$27</f>
        <v>T 1</v>
      </c>
      <c r="G2" s="407" t="s">
        <v>214</v>
      </c>
      <c r="H2" s="188">
        <f>'Tlačivo na zostavy'!$U$22</f>
        <v>42435</v>
      </c>
    </row>
    <row r="3" spans="1:6" ht="13.5" thickBot="1">
      <c r="A3" s="159"/>
      <c r="B3" s="160"/>
      <c r="C3" s="162"/>
      <c r="D3" s="162"/>
      <c r="E3" s="163"/>
      <c r="F3" s="162"/>
    </row>
    <row r="4" spans="1:12" ht="26.25" customHeight="1" thickBot="1" thickTop="1">
      <c r="A4" s="159"/>
      <c r="B4" s="164"/>
      <c r="C4" s="192" t="s">
        <v>120</v>
      </c>
      <c r="D4" s="193" t="s">
        <v>121</v>
      </c>
      <c r="E4" s="193" t="s">
        <v>122</v>
      </c>
      <c r="F4" s="193" t="s">
        <v>123</v>
      </c>
      <c r="G4" s="194" t="s">
        <v>124</v>
      </c>
      <c r="H4" s="210" t="s">
        <v>125</v>
      </c>
      <c r="L4" s="60"/>
    </row>
    <row r="5" spans="1:12" ht="19.5" customHeight="1" thickTop="1">
      <c r="A5" s="165"/>
      <c r="B5" s="706">
        <v>0.4583333333333333</v>
      </c>
      <c r="C5" s="464" t="str">
        <f>Zostava1!$D$4</f>
        <v>Rózsár Tibor</v>
      </c>
      <c r="D5" s="467" t="str">
        <f>Zostava1!$D$10</f>
        <v>Foriš Marián</v>
      </c>
      <c r="E5" s="470" t="str">
        <f>Zostava1!$D$16</f>
        <v>Kolníková Patrícia</v>
      </c>
      <c r="F5" s="409" t="str">
        <f>Zostava1!$D$22</f>
        <v>Ďuricová Michaela</v>
      </c>
      <c r="G5" s="474" t="str">
        <f>Zostava1!$D$28</f>
        <v>Šipkovský Samuel</v>
      </c>
      <c r="H5" s="477" t="str">
        <f>Zostava1!$D$34</f>
        <v>Gallo Erik</v>
      </c>
      <c r="L5" s="61"/>
    </row>
    <row r="6" spans="1:12" ht="16.5" thickBot="1">
      <c r="A6" s="165"/>
      <c r="B6" s="707"/>
      <c r="C6" s="414" t="str">
        <f>Zostava1!$D$3</f>
        <v>MKK Galanta</v>
      </c>
      <c r="D6" s="417" t="str">
        <f>Zostava1!$D$9</f>
        <v>TJ Slavoj Veľký Šariš</v>
      </c>
      <c r="E6" s="419" t="str">
        <f>Zostava1!$D$15</f>
        <v>TJ Rakovice A</v>
      </c>
      <c r="F6" s="422" t="str">
        <f>Zostava1!$D$21</f>
        <v>ŽP Sport Podbrezová</v>
      </c>
      <c r="G6" s="429" t="str">
        <f>Zostava1!$D$27</f>
        <v>ŠK Modranka</v>
      </c>
      <c r="H6" s="433" t="str">
        <f>Zostava1!$D$33</f>
        <v>FTC Fiľakovo</v>
      </c>
      <c r="L6" s="62"/>
    </row>
    <row r="7" spans="1:12" ht="19.5" customHeight="1">
      <c r="A7" s="165"/>
      <c r="B7" s="708">
        <v>0.5034722222222222</v>
      </c>
      <c r="C7" s="478" t="str">
        <f>Zostava1!$D$35</f>
        <v>Nagy Tomáš/72h. Pál Patrik</v>
      </c>
      <c r="D7" s="465" t="str">
        <f>Zostava1!$D$5</f>
        <v>Mazúchová Nikola</v>
      </c>
      <c r="E7" s="468" t="str">
        <f>Zostava1!$D$11</f>
        <v>Slanina Martin</v>
      </c>
      <c r="F7" s="471" t="str">
        <f>Zostava1!$D$17</f>
        <v>Šintálová Natália</v>
      </c>
      <c r="G7" s="412" t="str">
        <f>Zostava1!$D$23</f>
        <v>Švantner Marek</v>
      </c>
      <c r="H7" s="475" t="str">
        <f>Zostava1!$D$29</f>
        <v>Jankovičová Dominika</v>
      </c>
      <c r="J7" s="697" t="s">
        <v>252</v>
      </c>
      <c r="K7" s="698"/>
      <c r="L7" s="699"/>
    </row>
    <row r="8" spans="1:12" ht="15.75">
      <c r="A8" s="165"/>
      <c r="B8" s="707"/>
      <c r="C8" s="434" t="str">
        <f>Zostava1!$D$33</f>
        <v>FTC Fiľakovo</v>
      </c>
      <c r="D8" s="415" t="str">
        <f>Zostava1!$D$3</f>
        <v>MKK Galanta</v>
      </c>
      <c r="E8" s="417" t="str">
        <f>Zostava1!$D$9</f>
        <v>TJ Slavoj Veľký Šariš</v>
      </c>
      <c r="F8" s="419" t="str">
        <f>Zostava1!$D$15</f>
        <v>TJ Rakovice A</v>
      </c>
      <c r="G8" s="423" t="str">
        <f>Zostava1!$D$21</f>
        <v>ŽP Sport Podbrezová</v>
      </c>
      <c r="H8" s="430" t="str">
        <f>Zostava1!$D$27</f>
        <v>ŠK Modranka</v>
      </c>
      <c r="J8" s="700"/>
      <c r="K8" s="701"/>
      <c r="L8" s="702"/>
    </row>
    <row r="9" spans="1:12" ht="19.5" customHeight="1">
      <c r="A9" s="165"/>
      <c r="B9" s="708">
        <v>0.548611111111111</v>
      </c>
      <c r="C9" s="474" t="str">
        <f>Zostava1!$D$30</f>
        <v>Šúryová Patrícia</v>
      </c>
      <c r="D9" s="479" t="str">
        <f>Zostava1!$D$36</f>
        <v>Mihali Daniel</v>
      </c>
      <c r="E9" s="465" t="str">
        <f>Zostava1!$D$6</f>
        <v>Dvorščák Samuel</v>
      </c>
      <c r="F9" s="468" t="str">
        <f>Zostava1!$D$12</f>
        <v>Kažimír Oliver</v>
      </c>
      <c r="G9" s="472" t="str">
        <f>Zostava1!$D$18</f>
        <v>Milan Šimon</v>
      </c>
      <c r="H9" s="413" t="str">
        <f>Zostava1!$D$24</f>
        <v>Bánik Filip</v>
      </c>
      <c r="J9" s="700" t="s">
        <v>253</v>
      </c>
      <c r="K9" s="701"/>
      <c r="L9" s="702"/>
    </row>
    <row r="10" spans="1:12" ht="16.5" thickBot="1">
      <c r="A10" s="165"/>
      <c r="B10" s="707"/>
      <c r="C10" s="431" t="str">
        <f>Zostava1!$D$27</f>
        <v>ŠK Modranka</v>
      </c>
      <c r="D10" s="435" t="str">
        <f>Zostava1!$D$33</f>
        <v>FTC Fiľakovo</v>
      </c>
      <c r="E10" s="415" t="str">
        <f>Zostava1!$D$3</f>
        <v>MKK Galanta</v>
      </c>
      <c r="F10" s="417" t="str">
        <f>Zostava1!$D$9</f>
        <v>TJ Slavoj Veľký Šariš</v>
      </c>
      <c r="G10" s="420" t="str">
        <f>Zostava1!$D$15</f>
        <v>TJ Rakovice A</v>
      </c>
      <c r="H10" s="424" t="str">
        <f>Zostava1!$D$21</f>
        <v>ŽP Sport Podbrezová</v>
      </c>
      <c r="J10" s="703"/>
      <c r="K10" s="704"/>
      <c r="L10" s="705"/>
    </row>
    <row r="11" spans="1:8" ht="19.5" customHeight="1">
      <c r="A11" s="165"/>
      <c r="B11" s="708">
        <v>0.59375</v>
      </c>
      <c r="C11" s="410" t="str">
        <f>Zostava1!$D$25</f>
        <v>Poliaková Janka</v>
      </c>
      <c r="D11" s="476" t="str">
        <f>Zostava1!$D$31</f>
        <v>Joža Jozef</v>
      </c>
      <c r="E11" s="480" t="str">
        <f>Zostava1!$D$37</f>
        <v>Koóš Róbert </v>
      </c>
      <c r="F11" s="466" t="str">
        <f>Zostava1!$D$7</f>
        <v>Machálková Patrícia</v>
      </c>
      <c r="G11" s="469" t="str">
        <f>Zostava1!$D$13</f>
        <v>Vrbová Kamila/85h. Kucko Richard</v>
      </c>
      <c r="H11" s="473" t="str">
        <f>Zostava1!$D$19</f>
        <v>Magala Šimon</v>
      </c>
    </row>
    <row r="12" spans="1:8" ht="16.5" thickBot="1">
      <c r="A12" s="165"/>
      <c r="B12" s="709"/>
      <c r="C12" s="425" t="str">
        <f>Zostava1!$D$21</f>
        <v>ŽP Sport Podbrezová</v>
      </c>
      <c r="D12" s="432" t="str">
        <f>Zostava1!$D$27</f>
        <v>ŠK Modranka</v>
      </c>
      <c r="E12" s="436" t="str">
        <f>Zostava1!$D$33</f>
        <v>FTC Fiľakovo</v>
      </c>
      <c r="F12" s="416" t="str">
        <f>Zostava1!$D$3</f>
        <v>MKK Galanta</v>
      </c>
      <c r="G12" s="418" t="str">
        <f>Zostava1!$D$9</f>
        <v>TJ Slavoj Veľký Šariš</v>
      </c>
      <c r="H12" s="421" t="str">
        <f>Zostava1!$D$15</f>
        <v>TJ Rakovice A</v>
      </c>
    </row>
    <row r="13" spans="1:8" ht="13.5" thickTop="1">
      <c r="A13" s="159"/>
      <c r="B13" s="160"/>
      <c r="C13" s="159"/>
      <c r="D13" s="159"/>
      <c r="E13" s="161"/>
      <c r="F13" s="159"/>
      <c r="H13" s="1"/>
    </row>
    <row r="14" spans="1:8" ht="12.75">
      <c r="A14" s="159"/>
      <c r="B14" s="160"/>
      <c r="C14" s="159"/>
      <c r="D14" s="159"/>
      <c r="E14" s="161"/>
      <c r="F14" s="159"/>
      <c r="G14" s="1"/>
      <c r="H14" s="1"/>
    </row>
    <row r="15" spans="1:8" ht="13.5" thickBot="1">
      <c r="A15" s="159"/>
      <c r="B15" s="160"/>
      <c r="C15" s="159"/>
      <c r="D15" s="159"/>
      <c r="E15" s="161"/>
      <c r="F15" s="159"/>
      <c r="G15" s="1"/>
      <c r="H15" s="1"/>
    </row>
    <row r="16" spans="1:8" ht="12.75" customHeight="1">
      <c r="A16" s="159"/>
      <c r="B16" s="160"/>
      <c r="C16" s="710" t="s">
        <v>126</v>
      </c>
      <c r="D16" s="711"/>
      <c r="E16" s="711"/>
      <c r="F16" s="711"/>
      <c r="G16" s="711"/>
      <c r="H16" s="712"/>
    </row>
    <row r="17" spans="1:8" ht="13.5" customHeight="1" thickBot="1">
      <c r="A17" s="159"/>
      <c r="B17" s="160"/>
      <c r="C17" s="713"/>
      <c r="D17" s="714"/>
      <c r="E17" s="714"/>
      <c r="F17" s="714"/>
      <c r="G17" s="714"/>
      <c r="H17" s="715"/>
    </row>
    <row r="18" spans="1:8" ht="19.5" customHeight="1" thickBot="1">
      <c r="A18" s="159"/>
      <c r="B18" s="1"/>
      <c r="C18" s="196" t="s">
        <v>114</v>
      </c>
      <c r="D18" s="197" t="s">
        <v>115</v>
      </c>
      <c r="E18" s="198" t="s">
        <v>116</v>
      </c>
      <c r="F18" s="199" t="s">
        <v>117</v>
      </c>
      <c r="G18" s="197" t="s">
        <v>118</v>
      </c>
      <c r="H18" s="200" t="s">
        <v>119</v>
      </c>
    </row>
    <row r="19" spans="1:8" ht="5.25" customHeight="1" thickBot="1">
      <c r="A19" s="159"/>
      <c r="B19" s="41"/>
      <c r="C19" s="339"/>
      <c r="D19" s="337"/>
      <c r="E19" s="337"/>
      <c r="F19" s="337"/>
      <c r="G19" s="337"/>
      <c r="H19" s="338"/>
    </row>
    <row r="20" spans="1:8" ht="22.5" customHeight="1" thickBot="1">
      <c r="A20" s="159"/>
      <c r="B20" s="411">
        <v>0.4583333333333333</v>
      </c>
      <c r="C20" s="333" t="s">
        <v>228</v>
      </c>
      <c r="D20" s="330" t="s">
        <v>232</v>
      </c>
      <c r="E20" s="333" t="s">
        <v>236</v>
      </c>
      <c r="F20" s="330" t="s">
        <v>240</v>
      </c>
      <c r="G20" s="336" t="s">
        <v>244</v>
      </c>
      <c r="H20" s="189" t="s">
        <v>248</v>
      </c>
    </row>
    <row r="21" spans="1:8" ht="22.5" customHeight="1" thickBot="1">
      <c r="A21" s="159"/>
      <c r="B21" s="379">
        <v>0.5034722222222222</v>
      </c>
      <c r="C21" s="334" t="s">
        <v>229</v>
      </c>
      <c r="D21" s="331" t="s">
        <v>233</v>
      </c>
      <c r="E21" s="334" t="s">
        <v>237</v>
      </c>
      <c r="F21" s="331" t="s">
        <v>241</v>
      </c>
      <c r="G21" s="334" t="s">
        <v>245</v>
      </c>
      <c r="H21" s="191" t="s">
        <v>249</v>
      </c>
    </row>
    <row r="22" spans="1:8" ht="22.5" customHeight="1" thickBot="1">
      <c r="A22" s="159"/>
      <c r="B22" s="379">
        <v>0.548611111111111</v>
      </c>
      <c r="C22" s="335" t="s">
        <v>230</v>
      </c>
      <c r="D22" s="331" t="s">
        <v>234</v>
      </c>
      <c r="E22" s="334" t="s">
        <v>238</v>
      </c>
      <c r="F22" s="331" t="s">
        <v>242</v>
      </c>
      <c r="G22" s="334" t="s">
        <v>246</v>
      </c>
      <c r="H22" s="190" t="s">
        <v>250</v>
      </c>
    </row>
    <row r="23" spans="1:8" ht="22.5" customHeight="1" thickBot="1">
      <c r="A23" s="159"/>
      <c r="B23" s="379">
        <v>0.59375</v>
      </c>
      <c r="C23" s="334" t="s">
        <v>231</v>
      </c>
      <c r="D23" s="332" t="s">
        <v>235</v>
      </c>
      <c r="E23" s="334" t="s">
        <v>239</v>
      </c>
      <c r="F23" s="331" t="s">
        <v>243</v>
      </c>
      <c r="G23" s="334" t="s">
        <v>247</v>
      </c>
      <c r="H23" s="190" t="s">
        <v>251</v>
      </c>
    </row>
    <row r="24" spans="1:8" ht="15.75" customHeight="1">
      <c r="A24" s="159"/>
      <c r="B24" s="688">
        <v>0.6458333333333334</v>
      </c>
      <c r="C24" s="690" t="s">
        <v>187</v>
      </c>
      <c r="D24" s="691"/>
      <c r="E24" s="691"/>
      <c r="F24" s="691"/>
      <c r="G24" s="691"/>
      <c r="H24" s="692"/>
    </row>
    <row r="25" spans="1:8" ht="13.5" thickBot="1">
      <c r="A25" s="159"/>
      <c r="B25" s="689"/>
      <c r="C25" s="693"/>
      <c r="D25" s="694"/>
      <c r="E25" s="694"/>
      <c r="F25" s="694"/>
      <c r="G25" s="694"/>
      <c r="H25" s="695"/>
    </row>
    <row r="26" spans="1:8" ht="12.75">
      <c r="A26" s="159"/>
      <c r="B26" s="160"/>
      <c r="C26"/>
      <c r="D26"/>
      <c r="E26"/>
      <c r="F26"/>
      <c r="H26" s="1"/>
    </row>
    <row r="27" spans="1:8" ht="12.75">
      <c r="A27" s="159"/>
      <c r="B27" s="1"/>
      <c r="C27"/>
      <c r="D27"/>
      <c r="E27"/>
      <c r="F27" s="696" t="s">
        <v>216</v>
      </c>
      <c r="G27" s="696"/>
      <c r="H27" s="696"/>
    </row>
    <row r="28" spans="1:8" ht="5.25" customHeight="1">
      <c r="A28" s="159"/>
      <c r="B28" s="41"/>
      <c r="C28"/>
      <c r="D28"/>
      <c r="E28"/>
      <c r="F28"/>
      <c r="H28" s="1"/>
    </row>
    <row r="29" spans="1:8" ht="12.75">
      <c r="A29" s="159"/>
      <c r="B29"/>
      <c r="C29"/>
      <c r="D29"/>
      <c r="E29"/>
      <c r="F29"/>
      <c r="G29" s="90" t="str">
        <f>'Tlačivo na zostavy'!S14</f>
        <v>MKK Galanta</v>
      </c>
      <c r="H29" s="209"/>
    </row>
    <row r="30" spans="1:8" ht="12.75">
      <c r="A30" s="159"/>
      <c r="B30"/>
      <c r="C30"/>
      <c r="D30"/>
      <c r="E30"/>
      <c r="F30"/>
      <c r="G30" s="90" t="str">
        <f>'Tlačivo na zostavy'!S15</f>
        <v>TJ Slavoj Veľký Šariš</v>
      </c>
      <c r="H30" s="209"/>
    </row>
    <row r="31" spans="1:8" ht="12.75">
      <c r="A31" s="159"/>
      <c r="B31"/>
      <c r="C31"/>
      <c r="D31"/>
      <c r="E31"/>
      <c r="F31"/>
      <c r="G31" s="90" t="str">
        <f>'Tlačivo na zostavy'!S16</f>
        <v>TJ Rakovice A</v>
      </c>
      <c r="H31" s="209"/>
    </row>
    <row r="32" spans="1:8" ht="12.75">
      <c r="A32" s="159"/>
      <c r="B32"/>
      <c r="C32"/>
      <c r="D32"/>
      <c r="E32"/>
      <c r="F32"/>
      <c r="G32" s="90" t="str">
        <f>'Tlačivo na zostavy'!S17</f>
        <v>ŽP Sport Podbrezová</v>
      </c>
      <c r="H32" s="209"/>
    </row>
    <row r="33" spans="1:8" ht="12.75">
      <c r="A33" s="159"/>
      <c r="B33"/>
      <c r="C33"/>
      <c r="D33"/>
      <c r="E33"/>
      <c r="F33"/>
      <c r="G33" s="90" t="str">
        <f>'Tlačivo na zostavy'!S18</f>
        <v>ŠK Modranka</v>
      </c>
      <c r="H33" s="209"/>
    </row>
    <row r="34" spans="1:8" ht="12.75">
      <c r="A34" s="159"/>
      <c r="B34"/>
      <c r="C34"/>
      <c r="D34"/>
      <c r="E34"/>
      <c r="F34"/>
      <c r="G34" s="90" t="str">
        <f>'Tlačivo na zostavy'!S19</f>
        <v>FTC Fiľakovo</v>
      </c>
      <c r="H34" s="209"/>
    </row>
    <row r="35" spans="1:8" ht="12.75" customHeight="1">
      <c r="A35" s="159"/>
      <c r="B35" s="160"/>
      <c r="C35" s="159"/>
      <c r="D35" s="159"/>
      <c r="E35" s="161"/>
      <c r="F35" s="159"/>
      <c r="H35" s="1"/>
    </row>
    <row r="36" spans="1:6" ht="12.75">
      <c r="A36" s="159"/>
      <c r="B36" s="160"/>
      <c r="C36" s="159"/>
      <c r="D36" s="159"/>
      <c r="E36" s="161"/>
      <c r="F36" s="159"/>
    </row>
    <row r="37" spans="1:6" ht="12.75">
      <c r="A37" s="159"/>
      <c r="B37" s="160"/>
      <c r="C37" s="159"/>
      <c r="D37" s="159"/>
      <c r="E37" s="161"/>
      <c r="F37" s="159"/>
    </row>
    <row r="38" spans="1:6" ht="12.75">
      <c r="A38" s="159"/>
      <c r="B38" s="160"/>
      <c r="C38" s="159"/>
      <c r="D38" s="159"/>
      <c r="E38" s="161"/>
      <c r="F38" s="159"/>
    </row>
    <row r="39" spans="1:6" ht="12.75">
      <c r="A39" s="159"/>
      <c r="B39" s="160"/>
      <c r="C39" s="159"/>
      <c r="D39" s="159"/>
      <c r="E39" s="161"/>
      <c r="F39" s="159"/>
    </row>
    <row r="40" spans="1:6" ht="12.75">
      <c r="A40" s="159"/>
      <c r="B40" s="160"/>
      <c r="C40" s="159"/>
      <c r="D40" s="159"/>
      <c r="E40" s="161"/>
      <c r="F40" s="159"/>
    </row>
    <row r="41" spans="1:6" ht="12.75">
      <c r="A41" s="159"/>
      <c r="B41" s="160"/>
      <c r="C41" s="159"/>
      <c r="D41" s="159"/>
      <c r="E41" s="161"/>
      <c r="F41" s="159"/>
    </row>
    <row r="42" spans="1:6" ht="12.75">
      <c r="A42" s="159"/>
      <c r="B42" s="160"/>
      <c r="C42" s="159"/>
      <c r="D42" s="159"/>
      <c r="E42" s="161"/>
      <c r="F42" s="159"/>
    </row>
    <row r="43" spans="1:6" ht="12.75">
      <c r="A43" s="159"/>
      <c r="B43" s="160"/>
      <c r="C43" s="159"/>
      <c r="D43" s="159"/>
      <c r="E43" s="161"/>
      <c r="F43" s="159"/>
    </row>
    <row r="44" spans="1:6" ht="12.75">
      <c r="A44" s="159"/>
      <c r="B44" s="160"/>
      <c r="C44" s="159"/>
      <c r="D44" s="159"/>
      <c r="E44" s="161"/>
      <c r="F44" s="159"/>
    </row>
    <row r="45" spans="1:6" ht="12.75">
      <c r="A45" s="159"/>
      <c r="B45" s="160"/>
      <c r="C45" s="159"/>
      <c r="D45" s="159"/>
      <c r="E45" s="161"/>
      <c r="F45" s="159"/>
    </row>
    <row r="46" spans="1:6" ht="12.75">
      <c r="A46" s="159"/>
      <c r="B46" s="160"/>
      <c r="C46" s="159"/>
      <c r="D46" s="159"/>
      <c r="E46" s="161"/>
      <c r="F46" s="159"/>
    </row>
    <row r="47" spans="1:6" ht="12.75">
      <c r="A47" s="159"/>
      <c r="B47" s="160"/>
      <c r="C47" s="159"/>
      <c r="D47" s="159"/>
      <c r="E47" s="161"/>
      <c r="F47" s="159"/>
    </row>
    <row r="48" spans="1:6" ht="12.75">
      <c r="A48" s="159"/>
      <c r="B48" s="160"/>
      <c r="C48" s="159"/>
      <c r="D48" s="159"/>
      <c r="E48" s="161"/>
      <c r="F48" s="159"/>
    </row>
    <row r="49" spans="1:6" ht="12.75">
      <c r="A49" s="159"/>
      <c r="B49" s="160"/>
      <c r="C49" s="159"/>
      <c r="D49" s="159"/>
      <c r="E49" s="161"/>
      <c r="F49" s="159"/>
    </row>
    <row r="50" spans="1:6" ht="12.75">
      <c r="A50" s="159"/>
      <c r="B50" s="160"/>
      <c r="C50" s="159"/>
      <c r="D50" s="159"/>
      <c r="E50" s="161"/>
      <c r="F50" s="159"/>
    </row>
    <row r="51" spans="1:6" ht="12.75">
      <c r="A51" s="159"/>
      <c r="B51" s="160"/>
      <c r="C51" s="159"/>
      <c r="D51" s="159"/>
      <c r="E51" s="161"/>
      <c r="F51" s="159"/>
    </row>
    <row r="52" spans="1:6" ht="12.75">
      <c r="A52" s="159"/>
      <c r="B52" s="160"/>
      <c r="C52" s="159"/>
      <c r="D52" s="159"/>
      <c r="E52" s="161"/>
      <c r="F52" s="159"/>
    </row>
    <row r="53" spans="1:6" ht="12.75">
      <c r="A53" s="159"/>
      <c r="B53" s="160"/>
      <c r="C53" s="159"/>
      <c r="D53" s="159"/>
      <c r="E53" s="161"/>
      <c r="F53" s="159"/>
    </row>
    <row r="54" spans="1:6" ht="12.75">
      <c r="A54" s="159"/>
      <c r="B54" s="160"/>
      <c r="C54" s="159"/>
      <c r="D54" s="159"/>
      <c r="E54" s="161"/>
      <c r="F54" s="159"/>
    </row>
    <row r="55" spans="1:6" ht="12.75">
      <c r="A55" s="159"/>
      <c r="B55" s="160"/>
      <c r="C55" s="159"/>
      <c r="D55" s="159"/>
      <c r="E55" s="161"/>
      <c r="F55" s="159"/>
    </row>
    <row r="56" spans="1:6" ht="12.75">
      <c r="A56" s="159"/>
      <c r="B56" s="160"/>
      <c r="C56" s="159"/>
      <c r="D56" s="159"/>
      <c r="E56" s="161"/>
      <c r="F56" s="159"/>
    </row>
    <row r="57" spans="1:6" ht="12.75">
      <c r="A57" s="159"/>
      <c r="B57" s="160"/>
      <c r="C57" s="159"/>
      <c r="D57" s="159"/>
      <c r="E57" s="161"/>
      <c r="F57" s="159"/>
    </row>
    <row r="58" spans="1:6" ht="12.75">
      <c r="A58" s="159"/>
      <c r="B58" s="160"/>
      <c r="C58" s="159"/>
      <c r="D58" s="159"/>
      <c r="E58" s="161"/>
      <c r="F58" s="159"/>
    </row>
    <row r="59" spans="1:6" ht="12.75">
      <c r="A59" s="159"/>
      <c r="B59" s="160"/>
      <c r="C59" s="159"/>
      <c r="D59" s="159"/>
      <c r="E59" s="161"/>
      <c r="F59" s="159"/>
    </row>
    <row r="60" spans="1:6" ht="12.75">
      <c r="A60" s="159"/>
      <c r="B60" s="160"/>
      <c r="C60" s="159"/>
      <c r="D60" s="159"/>
      <c r="E60" s="161"/>
      <c r="F60" s="159"/>
    </row>
    <row r="61" spans="1:6" ht="12.75">
      <c r="A61" s="159"/>
      <c r="B61" s="160"/>
      <c r="C61" s="159"/>
      <c r="D61" s="159"/>
      <c r="E61" s="161"/>
      <c r="F61" s="159"/>
    </row>
    <row r="62" spans="1:6" ht="12.75">
      <c r="A62" s="159"/>
      <c r="B62" s="160"/>
      <c r="C62" s="159"/>
      <c r="D62" s="159"/>
      <c r="E62" s="161"/>
      <c r="F62" s="159"/>
    </row>
    <row r="63" spans="1:6" ht="12.75">
      <c r="A63" s="159"/>
      <c r="B63" s="160"/>
      <c r="C63" s="159"/>
      <c r="D63" s="159"/>
      <c r="E63" s="161"/>
      <c r="F63" s="159"/>
    </row>
    <row r="64" spans="1:6" ht="12.75">
      <c r="A64" s="159"/>
      <c r="B64" s="160"/>
      <c r="C64" s="159"/>
      <c r="D64" s="159"/>
      <c r="E64" s="161"/>
      <c r="F64" s="159"/>
    </row>
    <row r="65" spans="1:6" ht="12.75">
      <c r="A65" s="159"/>
      <c r="B65" s="160"/>
      <c r="C65" s="159"/>
      <c r="D65" s="159"/>
      <c r="E65" s="161"/>
      <c r="F65" s="159"/>
    </row>
    <row r="66" spans="1:6" ht="12.75">
      <c r="A66" s="159"/>
      <c r="B66" s="160"/>
      <c r="C66" s="159"/>
      <c r="D66" s="159"/>
      <c r="E66" s="161"/>
      <c r="F66" s="159"/>
    </row>
    <row r="67" spans="1:6" ht="12.75">
      <c r="A67" s="159"/>
      <c r="B67" s="160"/>
      <c r="C67" s="159"/>
      <c r="D67" s="159"/>
      <c r="E67" s="161"/>
      <c r="F67" s="159"/>
    </row>
    <row r="68" spans="1:6" ht="12.75">
      <c r="A68" s="159"/>
      <c r="B68" s="160"/>
      <c r="C68" s="159"/>
      <c r="D68" s="159"/>
      <c r="E68" s="161"/>
      <c r="F68" s="159"/>
    </row>
    <row r="69" spans="1:6" ht="12.75">
      <c r="A69" s="159"/>
      <c r="B69" s="160"/>
      <c r="C69" s="159"/>
      <c r="D69" s="159"/>
      <c r="E69" s="161"/>
      <c r="F69" s="159"/>
    </row>
    <row r="70" spans="1:6" ht="12.75">
      <c r="A70" s="159"/>
      <c r="B70" s="160"/>
      <c r="C70" s="159"/>
      <c r="D70" s="159"/>
      <c r="E70" s="161"/>
      <c r="F70" s="159"/>
    </row>
    <row r="71" spans="1:6" ht="12.75">
      <c r="A71" s="159"/>
      <c r="B71" s="160"/>
      <c r="C71" s="159"/>
      <c r="D71" s="159"/>
      <c r="E71" s="161"/>
      <c r="F71" s="159"/>
    </row>
    <row r="72" spans="1:6" ht="12.75">
      <c r="A72" s="159"/>
      <c r="B72" s="160"/>
      <c r="C72" s="159"/>
      <c r="D72" s="159"/>
      <c r="E72" s="161"/>
      <c r="F72" s="159"/>
    </row>
    <row r="73" spans="1:6" ht="12.75">
      <c r="A73" s="159"/>
      <c r="B73" s="160"/>
      <c r="C73" s="159"/>
      <c r="D73" s="159"/>
      <c r="E73" s="161"/>
      <c r="F73" s="159"/>
    </row>
    <row r="74" spans="1:6" ht="12.75">
      <c r="A74" s="159"/>
      <c r="B74" s="160"/>
      <c r="C74" s="159"/>
      <c r="D74" s="159"/>
      <c r="E74" s="161"/>
      <c r="F74" s="159"/>
    </row>
    <row r="75" spans="1:6" ht="12.75">
      <c r="A75" s="159"/>
      <c r="B75" s="160"/>
      <c r="C75" s="159"/>
      <c r="D75" s="159"/>
      <c r="E75" s="161"/>
      <c r="F75" s="159"/>
    </row>
    <row r="76" spans="1:6" ht="12.75">
      <c r="A76" s="159"/>
      <c r="B76" s="160"/>
      <c r="C76" s="159"/>
      <c r="D76" s="159"/>
      <c r="E76" s="161"/>
      <c r="F76" s="159"/>
    </row>
    <row r="77" spans="1:6" ht="12.75">
      <c r="A77" s="159"/>
      <c r="B77" s="160"/>
      <c r="C77" s="159"/>
      <c r="D77" s="159"/>
      <c r="E77" s="161"/>
      <c r="F77" s="159"/>
    </row>
    <row r="78" spans="1:6" ht="12.75">
      <c r="A78" s="159"/>
      <c r="B78" s="160"/>
      <c r="C78" s="159"/>
      <c r="D78" s="159"/>
      <c r="E78" s="161"/>
      <c r="F78" s="159"/>
    </row>
    <row r="79" spans="1:6" ht="12.75">
      <c r="A79" s="159"/>
      <c r="B79" s="160"/>
      <c r="C79" s="159"/>
      <c r="D79" s="159"/>
      <c r="E79" s="161"/>
      <c r="F79" s="159"/>
    </row>
    <row r="80" spans="1:6" ht="12.75">
      <c r="A80" s="159"/>
      <c r="B80" s="160"/>
      <c r="C80" s="159"/>
      <c r="D80" s="159"/>
      <c r="E80" s="161"/>
      <c r="F80" s="159"/>
    </row>
    <row r="81" spans="1:6" ht="12.75">
      <c r="A81" s="159"/>
      <c r="B81" s="160"/>
      <c r="C81" s="159"/>
      <c r="D81" s="159"/>
      <c r="E81" s="161"/>
      <c r="F81" s="159"/>
    </row>
    <row r="82" spans="1:6" ht="12.75">
      <c r="A82" s="159"/>
      <c r="B82" s="160"/>
      <c r="C82" s="159"/>
      <c r="D82" s="159"/>
      <c r="E82" s="161"/>
      <c r="F82" s="159"/>
    </row>
    <row r="83" spans="1:6" ht="12.75">
      <c r="A83" s="159"/>
      <c r="B83" s="160"/>
      <c r="C83" s="159"/>
      <c r="D83" s="159"/>
      <c r="E83" s="161"/>
      <c r="F83" s="159"/>
    </row>
    <row r="84" spans="1:6" ht="12.75">
      <c r="A84" s="159"/>
      <c r="B84" s="160"/>
      <c r="C84" s="159"/>
      <c r="D84" s="159"/>
      <c r="E84" s="161"/>
      <c r="F84" s="159"/>
    </row>
    <row r="85" spans="1:6" ht="12.75">
      <c r="A85" s="159"/>
      <c r="B85" s="160"/>
      <c r="C85" s="159"/>
      <c r="D85" s="159"/>
      <c r="E85" s="161"/>
      <c r="F85" s="159"/>
    </row>
    <row r="86" spans="1:6" ht="12.75">
      <c r="A86" s="159"/>
      <c r="B86" s="160"/>
      <c r="C86" s="159"/>
      <c r="D86" s="159"/>
      <c r="E86" s="161"/>
      <c r="F86" s="159"/>
    </row>
    <row r="87" spans="1:6" ht="12.75">
      <c r="A87" s="159"/>
      <c r="B87" s="160"/>
      <c r="C87" s="159"/>
      <c r="D87" s="159"/>
      <c r="E87" s="161"/>
      <c r="F87" s="159"/>
    </row>
    <row r="88" spans="1:6" ht="12.75">
      <c r="A88" s="159"/>
      <c r="B88" s="160"/>
      <c r="C88" s="159"/>
      <c r="D88" s="159"/>
      <c r="E88" s="161"/>
      <c r="F88" s="159"/>
    </row>
    <row r="89" spans="1:6" ht="12.75">
      <c r="A89" s="159"/>
      <c r="B89" s="160"/>
      <c r="C89" s="159"/>
      <c r="D89" s="159"/>
      <c r="E89" s="161"/>
      <c r="F89" s="159"/>
    </row>
    <row r="90" spans="1:6" ht="12.75">
      <c r="A90" s="159"/>
      <c r="B90" s="160"/>
      <c r="C90" s="159"/>
      <c r="D90" s="159"/>
      <c r="E90" s="161"/>
      <c r="F90" s="159"/>
    </row>
    <row r="91" spans="1:6" ht="12.75">
      <c r="A91" s="159"/>
      <c r="B91" s="160"/>
      <c r="C91" s="159"/>
      <c r="D91" s="159"/>
      <c r="E91" s="161"/>
      <c r="F91" s="159"/>
    </row>
    <row r="92" spans="1:6" ht="12.75">
      <c r="A92" s="159"/>
      <c r="B92" s="160"/>
      <c r="C92" s="159"/>
      <c r="D92" s="159"/>
      <c r="E92" s="161"/>
      <c r="F92" s="159"/>
    </row>
    <row r="93" spans="1:6" ht="12.75">
      <c r="A93" s="159"/>
      <c r="B93" s="160"/>
      <c r="C93" s="159"/>
      <c r="D93" s="159"/>
      <c r="E93" s="161"/>
      <c r="F93" s="159"/>
    </row>
    <row r="94" spans="1:6" ht="12.75">
      <c r="A94" s="159"/>
      <c r="B94" s="160"/>
      <c r="C94" s="159"/>
      <c r="D94" s="159"/>
      <c r="E94" s="161"/>
      <c r="F94" s="159"/>
    </row>
    <row r="95" spans="1:6" ht="12.75">
      <c r="A95" s="159"/>
      <c r="B95" s="160"/>
      <c r="C95" s="159"/>
      <c r="D95" s="159"/>
      <c r="E95" s="161"/>
      <c r="F95" s="159"/>
    </row>
    <row r="96" spans="1:6" ht="12.75">
      <c r="A96" s="159"/>
      <c r="B96" s="160"/>
      <c r="C96" s="159"/>
      <c r="D96" s="159"/>
      <c r="E96" s="161"/>
      <c r="F96" s="159"/>
    </row>
    <row r="97" spans="1:6" ht="12.75">
      <c r="A97" s="159"/>
      <c r="B97" s="160"/>
      <c r="C97" s="159"/>
      <c r="D97" s="159"/>
      <c r="E97" s="161"/>
      <c r="F97" s="159"/>
    </row>
    <row r="98" spans="1:6" ht="12.75">
      <c r="A98" s="159"/>
      <c r="B98" s="160"/>
      <c r="C98" s="159"/>
      <c r="D98" s="159"/>
      <c r="E98" s="161"/>
      <c r="F98" s="159"/>
    </row>
    <row r="99" spans="1:6" ht="12.75">
      <c r="A99" s="159"/>
      <c r="B99" s="160"/>
      <c r="C99" s="159"/>
      <c r="D99" s="159"/>
      <c r="E99" s="161"/>
      <c r="F99" s="159"/>
    </row>
    <row r="100" spans="1:6" ht="12.75">
      <c r="A100" s="159"/>
      <c r="B100" s="160"/>
      <c r="C100" s="159"/>
      <c r="D100" s="159"/>
      <c r="E100" s="161"/>
      <c r="F100" s="159"/>
    </row>
    <row r="101" spans="1:6" ht="12.75">
      <c r="A101" s="159"/>
      <c r="B101" s="160"/>
      <c r="C101" s="159"/>
      <c r="D101" s="159"/>
      <c r="E101" s="161"/>
      <c r="F101" s="159"/>
    </row>
    <row r="102" spans="1:6" ht="12.75">
      <c r="A102" s="159"/>
      <c r="B102" s="160"/>
      <c r="C102" s="159"/>
      <c r="D102" s="159"/>
      <c r="E102" s="161"/>
      <c r="F102" s="159"/>
    </row>
    <row r="103" spans="1:6" ht="12.75">
      <c r="A103" s="159"/>
      <c r="B103" s="160"/>
      <c r="C103" s="159"/>
      <c r="D103" s="159"/>
      <c r="E103" s="161"/>
      <c r="F103" s="159"/>
    </row>
    <row r="104" spans="1:6" ht="12.75">
      <c r="A104" s="159"/>
      <c r="B104" s="160"/>
      <c r="C104" s="159"/>
      <c r="D104" s="159"/>
      <c r="E104" s="161"/>
      <c r="F104" s="159"/>
    </row>
    <row r="105" spans="1:6" ht="12.75">
      <c r="A105" s="159"/>
      <c r="B105" s="160"/>
      <c r="C105" s="159"/>
      <c r="D105" s="159"/>
      <c r="E105" s="161"/>
      <c r="F105" s="159"/>
    </row>
    <row r="106" spans="1:6" ht="12.75">
      <c r="A106" s="159"/>
      <c r="B106" s="160"/>
      <c r="C106" s="159"/>
      <c r="D106" s="159"/>
      <c r="E106" s="161"/>
      <c r="F106" s="159"/>
    </row>
    <row r="107" spans="1:6" ht="12.75">
      <c r="A107" s="159"/>
      <c r="B107" s="160"/>
      <c r="C107" s="159"/>
      <c r="D107" s="159"/>
      <c r="E107" s="161"/>
      <c r="F107" s="159"/>
    </row>
    <row r="108" spans="1:6" ht="12.75">
      <c r="A108" s="159"/>
      <c r="B108" s="160"/>
      <c r="C108" s="159"/>
      <c r="D108" s="159"/>
      <c r="E108" s="161"/>
      <c r="F108" s="159"/>
    </row>
    <row r="109" spans="1:6" ht="12.75">
      <c r="A109" s="159"/>
      <c r="B109" s="160"/>
      <c r="C109" s="159"/>
      <c r="D109" s="159"/>
      <c r="E109" s="161"/>
      <c r="F109" s="159"/>
    </row>
    <row r="110" spans="1:6" ht="12.75">
      <c r="A110" s="159"/>
      <c r="B110" s="160"/>
      <c r="C110" s="159"/>
      <c r="D110" s="159"/>
      <c r="E110" s="161"/>
      <c r="F110" s="159"/>
    </row>
    <row r="111" spans="1:6" ht="12.75">
      <c r="A111" s="159"/>
      <c r="B111" s="160"/>
      <c r="C111" s="159"/>
      <c r="D111" s="159"/>
      <c r="E111" s="161"/>
      <c r="F111" s="159"/>
    </row>
    <row r="112" spans="1:6" ht="12.75">
      <c r="A112" s="159"/>
      <c r="B112" s="160"/>
      <c r="C112" s="159"/>
      <c r="D112" s="159"/>
      <c r="E112" s="161"/>
      <c r="F112" s="159"/>
    </row>
    <row r="113" spans="1:6" ht="12.75">
      <c r="A113" s="159"/>
      <c r="B113" s="160"/>
      <c r="C113" s="159"/>
      <c r="D113" s="159"/>
      <c r="E113" s="161"/>
      <c r="F113" s="159"/>
    </row>
    <row r="114" spans="1:6" ht="12.75">
      <c r="A114" s="159"/>
      <c r="B114" s="160"/>
      <c r="C114" s="159"/>
      <c r="D114" s="159"/>
      <c r="E114" s="161"/>
      <c r="F114" s="159"/>
    </row>
    <row r="115" spans="1:6" ht="12.75">
      <c r="A115" s="159"/>
      <c r="B115" s="160"/>
      <c r="C115" s="159"/>
      <c r="D115" s="159"/>
      <c r="E115" s="161"/>
      <c r="F115" s="159"/>
    </row>
    <row r="116" spans="1:6" ht="12.75">
      <c r="A116" s="159"/>
      <c r="B116" s="160"/>
      <c r="C116" s="159"/>
      <c r="D116" s="159"/>
      <c r="E116" s="161"/>
      <c r="F116" s="159"/>
    </row>
    <row r="117" spans="1:6" ht="12.75">
      <c r="A117" s="159"/>
      <c r="B117" s="160"/>
      <c r="C117" s="159"/>
      <c r="D117" s="159"/>
      <c r="E117" s="161"/>
      <c r="F117" s="159"/>
    </row>
    <row r="118" spans="1:6" ht="12.75">
      <c r="A118" s="159"/>
      <c r="B118" s="160"/>
      <c r="C118" s="159"/>
      <c r="D118" s="159"/>
      <c r="E118" s="161"/>
      <c r="F118" s="159"/>
    </row>
    <row r="119" spans="1:6" ht="12.75">
      <c r="A119" s="159"/>
      <c r="B119" s="160"/>
      <c r="C119" s="159"/>
      <c r="D119" s="159"/>
      <c r="E119" s="161"/>
      <c r="F119" s="159"/>
    </row>
    <row r="120" spans="1:6" ht="12.75">
      <c r="A120" s="159"/>
      <c r="B120" s="160"/>
      <c r="C120" s="159"/>
      <c r="D120" s="159"/>
      <c r="E120" s="161"/>
      <c r="F120" s="159"/>
    </row>
    <row r="121" spans="1:6" ht="12.75">
      <c r="A121" s="159"/>
      <c r="B121" s="160"/>
      <c r="C121" s="159"/>
      <c r="D121" s="159"/>
      <c r="E121" s="161"/>
      <c r="F121" s="159"/>
    </row>
    <row r="122" spans="1:6" ht="12.75">
      <c r="A122" s="159"/>
      <c r="B122" s="160"/>
      <c r="C122" s="159"/>
      <c r="D122" s="159"/>
      <c r="E122" s="161"/>
      <c r="F122" s="159"/>
    </row>
    <row r="123" spans="1:6" ht="12.75">
      <c r="A123" s="159"/>
      <c r="B123" s="160"/>
      <c r="C123" s="159"/>
      <c r="D123" s="159"/>
      <c r="E123" s="161"/>
      <c r="F123" s="159"/>
    </row>
    <row r="124" spans="1:6" ht="12.75">
      <c r="A124" s="159"/>
      <c r="B124" s="160"/>
      <c r="C124" s="159"/>
      <c r="D124" s="159"/>
      <c r="E124" s="161"/>
      <c r="F124" s="159"/>
    </row>
    <row r="125" spans="1:6" ht="12.75">
      <c r="A125" s="159"/>
      <c r="B125" s="160"/>
      <c r="C125" s="159"/>
      <c r="D125" s="159"/>
      <c r="E125" s="161"/>
      <c r="F125" s="159"/>
    </row>
    <row r="126" spans="1:6" ht="12.75">
      <c r="A126" s="159"/>
      <c r="B126" s="160"/>
      <c r="C126" s="159"/>
      <c r="D126" s="159"/>
      <c r="E126" s="161"/>
      <c r="F126" s="159"/>
    </row>
    <row r="127" spans="1:6" ht="12.75">
      <c r="A127" s="159"/>
      <c r="B127" s="160"/>
      <c r="C127" s="159"/>
      <c r="D127" s="159"/>
      <c r="E127" s="161"/>
      <c r="F127" s="159"/>
    </row>
    <row r="128" spans="1:6" ht="12.75">
      <c r="A128" s="159"/>
      <c r="B128" s="160"/>
      <c r="C128" s="159"/>
      <c r="D128" s="159"/>
      <c r="E128" s="161"/>
      <c r="F128" s="159"/>
    </row>
    <row r="129" spans="1:6" ht="12.75">
      <c r="A129" s="159"/>
      <c r="B129" s="160"/>
      <c r="C129" s="159"/>
      <c r="D129" s="159"/>
      <c r="E129" s="161"/>
      <c r="F129" s="159"/>
    </row>
    <row r="130" spans="1:6" ht="12.75">
      <c r="A130" s="159"/>
      <c r="B130" s="160"/>
      <c r="C130" s="159"/>
      <c r="D130" s="159"/>
      <c r="E130" s="161"/>
      <c r="F130" s="159"/>
    </row>
    <row r="131" spans="1:6" ht="12.75">
      <c r="A131" s="159"/>
      <c r="B131" s="160"/>
      <c r="C131" s="159"/>
      <c r="D131" s="159"/>
      <c r="E131" s="161"/>
      <c r="F131" s="159"/>
    </row>
    <row r="132" spans="1:6" ht="12.75">
      <c r="A132" s="159"/>
      <c r="B132" s="160"/>
      <c r="C132" s="159"/>
      <c r="D132" s="159"/>
      <c r="E132" s="161"/>
      <c r="F132" s="159"/>
    </row>
    <row r="133" spans="1:6" ht="12.75">
      <c r="A133" s="159"/>
      <c r="B133" s="160"/>
      <c r="C133" s="159"/>
      <c r="D133" s="159"/>
      <c r="E133" s="161"/>
      <c r="F133" s="159"/>
    </row>
    <row r="134" spans="1:6" ht="12.75">
      <c r="A134" s="159"/>
      <c r="B134" s="160"/>
      <c r="C134" s="159"/>
      <c r="D134" s="159"/>
      <c r="E134" s="161"/>
      <c r="F134" s="159"/>
    </row>
    <row r="135" spans="1:6" ht="12.75">
      <c r="A135" s="159"/>
      <c r="B135" s="160"/>
      <c r="C135" s="159"/>
      <c r="D135" s="159"/>
      <c r="E135" s="161"/>
      <c r="F135" s="159"/>
    </row>
    <row r="136" spans="1:6" ht="12.75">
      <c r="A136" s="159"/>
      <c r="B136" s="160"/>
      <c r="C136" s="159"/>
      <c r="D136" s="159"/>
      <c r="E136" s="161"/>
      <c r="F136" s="159"/>
    </row>
    <row r="137" spans="1:6" ht="12.75">
      <c r="A137" s="159"/>
      <c r="B137" s="160"/>
      <c r="C137" s="159"/>
      <c r="D137" s="159"/>
      <c r="E137" s="161"/>
      <c r="F137" s="159"/>
    </row>
    <row r="138" spans="1:6" ht="12.75">
      <c r="A138" s="159"/>
      <c r="B138" s="160"/>
      <c r="C138" s="159"/>
      <c r="D138" s="159"/>
      <c r="E138" s="161"/>
      <c r="F138" s="159"/>
    </row>
    <row r="139" spans="1:6" ht="12.75">
      <c r="A139" s="159"/>
      <c r="B139" s="160"/>
      <c r="C139" s="159"/>
      <c r="D139" s="159"/>
      <c r="E139" s="161"/>
      <c r="F139" s="159"/>
    </row>
    <row r="140" spans="1:6" ht="12.75">
      <c r="A140" s="159"/>
      <c r="B140" s="160"/>
      <c r="C140" s="159"/>
      <c r="D140" s="159"/>
      <c r="E140" s="161"/>
      <c r="F140" s="159"/>
    </row>
    <row r="141" spans="1:6" ht="12.75">
      <c r="A141" s="159"/>
      <c r="B141" s="160"/>
      <c r="C141" s="159"/>
      <c r="D141" s="159"/>
      <c r="E141" s="161"/>
      <c r="F141" s="159"/>
    </row>
    <row r="142" spans="1:6" ht="12.75">
      <c r="A142" s="159"/>
      <c r="B142" s="160"/>
      <c r="C142" s="159"/>
      <c r="D142" s="159"/>
      <c r="E142" s="161"/>
      <c r="F142" s="159"/>
    </row>
    <row r="143" spans="1:6" ht="12.75">
      <c r="A143" s="159"/>
      <c r="B143" s="160"/>
      <c r="C143" s="159"/>
      <c r="D143" s="159"/>
      <c r="E143" s="161"/>
      <c r="F143" s="159"/>
    </row>
    <row r="144" spans="1:6" ht="12.75">
      <c r="A144" s="159"/>
      <c r="B144" s="160"/>
      <c r="C144" s="159"/>
      <c r="D144" s="159"/>
      <c r="E144" s="161"/>
      <c r="F144" s="159"/>
    </row>
    <row r="145" spans="1:6" ht="12.75">
      <c r="A145" s="159"/>
      <c r="B145" s="160"/>
      <c r="C145" s="159"/>
      <c r="D145" s="159"/>
      <c r="E145" s="161"/>
      <c r="F145" s="159"/>
    </row>
    <row r="146" spans="1:6" ht="12.75">
      <c r="A146" s="159"/>
      <c r="B146" s="160"/>
      <c r="C146" s="159"/>
      <c r="D146" s="159"/>
      <c r="E146" s="161"/>
      <c r="F146" s="159"/>
    </row>
    <row r="147" spans="1:6" ht="12.75">
      <c r="A147" s="159"/>
      <c r="B147" s="160"/>
      <c r="C147" s="159"/>
      <c r="D147" s="159"/>
      <c r="E147" s="161"/>
      <c r="F147" s="159"/>
    </row>
    <row r="148" spans="1:6" ht="12.75">
      <c r="A148" s="159"/>
      <c r="B148" s="160"/>
      <c r="C148" s="159"/>
      <c r="D148" s="159"/>
      <c r="E148" s="161"/>
      <c r="F148" s="159"/>
    </row>
    <row r="149" spans="1:6" ht="12.75">
      <c r="A149" s="159"/>
      <c r="B149" s="160"/>
      <c r="C149" s="159"/>
      <c r="D149" s="159"/>
      <c r="E149" s="161"/>
      <c r="F149" s="159"/>
    </row>
    <row r="150" spans="1:6" ht="12.75">
      <c r="A150" s="159"/>
      <c r="B150" s="160"/>
      <c r="C150" s="159"/>
      <c r="D150" s="159"/>
      <c r="E150" s="161"/>
      <c r="F150" s="159"/>
    </row>
    <row r="151" spans="1:6" ht="12.75">
      <c r="A151" s="159"/>
      <c r="B151" s="160"/>
      <c r="C151" s="159"/>
      <c r="D151" s="159"/>
      <c r="E151" s="161"/>
      <c r="F151" s="159"/>
    </row>
    <row r="152" spans="1:6" ht="12.75">
      <c r="A152" s="159"/>
      <c r="B152" s="160"/>
      <c r="C152" s="159"/>
      <c r="D152" s="159"/>
      <c r="E152" s="161"/>
      <c r="F152" s="159"/>
    </row>
    <row r="153" spans="1:6" ht="12.75">
      <c r="A153" s="159"/>
      <c r="B153" s="160"/>
      <c r="C153" s="159"/>
      <c r="D153" s="159"/>
      <c r="E153" s="161"/>
      <c r="F153" s="159"/>
    </row>
    <row r="154" spans="1:6" ht="12.75">
      <c r="A154" s="159"/>
      <c r="B154" s="160"/>
      <c r="C154" s="159"/>
      <c r="D154" s="159"/>
      <c r="E154" s="161"/>
      <c r="F154" s="159"/>
    </row>
    <row r="155" spans="1:6" ht="12.75">
      <c r="A155" s="159"/>
      <c r="B155" s="160"/>
      <c r="C155" s="159"/>
      <c r="D155" s="159"/>
      <c r="E155" s="161"/>
      <c r="F155" s="159"/>
    </row>
    <row r="156" spans="1:6" ht="12.75">
      <c r="A156" s="159"/>
      <c r="B156" s="160"/>
      <c r="C156" s="159"/>
      <c r="D156" s="159"/>
      <c r="E156" s="161"/>
      <c r="F156" s="159"/>
    </row>
    <row r="157" spans="1:6" ht="12.75">
      <c r="A157" s="159"/>
      <c r="B157" s="160"/>
      <c r="C157" s="159"/>
      <c r="D157" s="159"/>
      <c r="E157" s="161"/>
      <c r="F157" s="159"/>
    </row>
    <row r="158" spans="1:6" ht="12.75">
      <c r="A158" s="159"/>
      <c r="B158" s="160"/>
      <c r="C158" s="159"/>
      <c r="D158" s="159"/>
      <c r="E158" s="161"/>
      <c r="F158" s="159"/>
    </row>
    <row r="159" spans="1:6" ht="12.75">
      <c r="A159" s="159"/>
      <c r="B159" s="160"/>
      <c r="C159" s="159"/>
      <c r="D159" s="159"/>
      <c r="E159" s="161"/>
      <c r="F159" s="159"/>
    </row>
    <row r="160" spans="1:6" ht="12.75">
      <c r="A160" s="159"/>
      <c r="B160" s="160"/>
      <c r="C160" s="159"/>
      <c r="D160" s="159"/>
      <c r="E160" s="161"/>
      <c r="F160" s="159"/>
    </row>
    <row r="161" spans="1:6" ht="12.75">
      <c r="A161" s="159"/>
      <c r="B161" s="160"/>
      <c r="C161" s="159"/>
      <c r="D161" s="159"/>
      <c r="E161" s="161"/>
      <c r="F161" s="159"/>
    </row>
    <row r="162" spans="1:6" ht="12.75">
      <c r="A162" s="159"/>
      <c r="B162" s="160"/>
      <c r="C162" s="159"/>
      <c r="D162" s="159"/>
      <c r="E162" s="161"/>
      <c r="F162" s="159"/>
    </row>
    <row r="163" spans="1:6" ht="12.75">
      <c r="A163" s="159"/>
      <c r="B163" s="160"/>
      <c r="C163" s="159"/>
      <c r="D163" s="159"/>
      <c r="E163" s="161"/>
      <c r="F163" s="159"/>
    </row>
    <row r="164" spans="1:6" ht="12.75">
      <c r="A164" s="159"/>
      <c r="B164" s="160"/>
      <c r="C164" s="159"/>
      <c r="D164" s="159"/>
      <c r="E164" s="161"/>
      <c r="F164" s="159"/>
    </row>
    <row r="165" spans="1:6" ht="12.75">
      <c r="A165" s="159"/>
      <c r="B165" s="160"/>
      <c r="C165" s="159"/>
      <c r="D165" s="159"/>
      <c r="E165" s="161"/>
      <c r="F165" s="159"/>
    </row>
    <row r="166" spans="1:6" ht="12.75">
      <c r="A166" s="159"/>
      <c r="B166" s="160"/>
      <c r="C166" s="159"/>
      <c r="D166" s="159"/>
      <c r="E166" s="161"/>
      <c r="F166" s="159"/>
    </row>
    <row r="167" spans="1:6" ht="12.75">
      <c r="A167" s="159"/>
      <c r="B167" s="160"/>
      <c r="C167" s="159"/>
      <c r="D167" s="159"/>
      <c r="E167" s="161"/>
      <c r="F167" s="159"/>
    </row>
    <row r="168" spans="1:6" ht="12.75">
      <c r="A168" s="159"/>
      <c r="B168" s="160"/>
      <c r="C168" s="159"/>
      <c r="D168" s="159"/>
      <c r="E168" s="161"/>
      <c r="F168" s="159"/>
    </row>
    <row r="169" spans="1:6" ht="12.75">
      <c r="A169" s="159"/>
      <c r="B169" s="160"/>
      <c r="C169" s="159"/>
      <c r="D169" s="159"/>
      <c r="E169" s="161"/>
      <c r="F169" s="159"/>
    </row>
    <row r="170" spans="1:6" ht="12.75">
      <c r="A170" s="159"/>
      <c r="B170" s="160"/>
      <c r="C170" s="159"/>
      <c r="D170" s="159"/>
      <c r="E170" s="161"/>
      <c r="F170" s="159"/>
    </row>
    <row r="171" spans="1:6" ht="12.75">
      <c r="A171" s="159"/>
      <c r="B171" s="160"/>
      <c r="C171" s="159"/>
      <c r="D171" s="159"/>
      <c r="E171" s="161"/>
      <c r="F171" s="159"/>
    </row>
    <row r="172" spans="1:6" ht="12.75">
      <c r="A172" s="159"/>
      <c r="B172" s="160"/>
      <c r="C172" s="159"/>
      <c r="D172" s="159"/>
      <c r="E172" s="161"/>
      <c r="F172" s="159"/>
    </row>
    <row r="173" spans="1:6" ht="12.75">
      <c r="A173" s="159"/>
      <c r="B173" s="160"/>
      <c r="C173" s="159"/>
      <c r="D173" s="159"/>
      <c r="E173" s="161"/>
      <c r="F173" s="159"/>
    </row>
    <row r="174" spans="1:6" ht="12.75">
      <c r="A174" s="159"/>
      <c r="B174" s="160"/>
      <c r="C174" s="159"/>
      <c r="D174" s="159"/>
      <c r="E174" s="161"/>
      <c r="F174" s="159"/>
    </row>
    <row r="175" spans="1:6" ht="12.75">
      <c r="A175" s="159"/>
      <c r="B175" s="160"/>
      <c r="C175" s="159"/>
      <c r="D175" s="159"/>
      <c r="E175" s="161"/>
      <c r="F175" s="159"/>
    </row>
    <row r="176" spans="1:6" ht="12.75">
      <c r="A176" s="159"/>
      <c r="B176" s="160"/>
      <c r="C176" s="159"/>
      <c r="D176" s="159"/>
      <c r="E176" s="161"/>
      <c r="F176" s="159"/>
    </row>
    <row r="177" spans="1:6" ht="12.75">
      <c r="A177" s="159"/>
      <c r="B177" s="160"/>
      <c r="C177" s="159"/>
      <c r="D177" s="159"/>
      <c r="E177" s="161"/>
      <c r="F177" s="159"/>
    </row>
    <row r="178" spans="1:6" ht="12.75">
      <c r="A178" s="159"/>
      <c r="B178" s="160"/>
      <c r="C178" s="159"/>
      <c r="D178" s="159"/>
      <c r="E178" s="161"/>
      <c r="F178" s="159"/>
    </row>
    <row r="179" spans="1:6" ht="12.75">
      <c r="A179" s="159"/>
      <c r="B179" s="160"/>
      <c r="C179" s="159"/>
      <c r="D179" s="159"/>
      <c r="E179" s="161"/>
      <c r="F179" s="159"/>
    </row>
    <row r="180" spans="1:6" ht="12.75">
      <c r="A180" s="159"/>
      <c r="B180" s="160"/>
      <c r="C180" s="159"/>
      <c r="D180" s="159"/>
      <c r="E180" s="161"/>
      <c r="F180" s="159"/>
    </row>
    <row r="181" spans="1:6" ht="12.75">
      <c r="A181" s="159"/>
      <c r="B181" s="160"/>
      <c r="C181" s="159"/>
      <c r="D181" s="159"/>
      <c r="E181" s="161"/>
      <c r="F181" s="159"/>
    </row>
    <row r="182" spans="1:6" ht="12.75">
      <c r="A182" s="159"/>
      <c r="B182" s="160"/>
      <c r="C182" s="159"/>
      <c r="D182" s="159"/>
      <c r="E182" s="161"/>
      <c r="F182" s="159"/>
    </row>
    <row r="183" spans="1:6" ht="12.75">
      <c r="A183" s="159"/>
      <c r="B183" s="160"/>
      <c r="C183" s="159"/>
      <c r="D183" s="159"/>
      <c r="E183" s="161"/>
      <c r="F183" s="159"/>
    </row>
    <row r="184" spans="1:6" ht="12.75">
      <c r="A184" s="159"/>
      <c r="B184" s="160"/>
      <c r="C184" s="159"/>
      <c r="D184" s="159"/>
      <c r="E184" s="161"/>
      <c r="F184" s="159"/>
    </row>
    <row r="185" spans="1:6" ht="12.75">
      <c r="A185" s="159"/>
      <c r="B185" s="160"/>
      <c r="C185" s="159"/>
      <c r="D185" s="159"/>
      <c r="E185" s="161"/>
      <c r="F185" s="159"/>
    </row>
    <row r="186" spans="1:6" ht="12.75">
      <c r="A186" s="159"/>
      <c r="B186" s="160"/>
      <c r="C186" s="159"/>
      <c r="D186" s="159"/>
      <c r="E186" s="161"/>
      <c r="F186" s="159"/>
    </row>
    <row r="187" spans="1:6" ht="12.75">
      <c r="A187" s="159"/>
      <c r="B187" s="160"/>
      <c r="C187" s="159"/>
      <c r="D187" s="159"/>
      <c r="E187" s="161"/>
      <c r="F187" s="159"/>
    </row>
    <row r="188" spans="1:6" ht="12.75">
      <c r="A188" s="159"/>
      <c r="B188" s="160"/>
      <c r="C188" s="159"/>
      <c r="D188" s="159"/>
      <c r="E188" s="161"/>
      <c r="F188" s="159"/>
    </row>
    <row r="189" spans="1:6" ht="12.75">
      <c r="A189" s="159"/>
      <c r="B189" s="160"/>
      <c r="C189" s="159"/>
      <c r="D189" s="159"/>
      <c r="E189" s="161"/>
      <c r="F189" s="159"/>
    </row>
    <row r="190" spans="1:6" ht="12.75">
      <c r="A190" s="159"/>
      <c r="B190" s="160"/>
      <c r="C190" s="159"/>
      <c r="D190" s="159"/>
      <c r="E190" s="161"/>
      <c r="F190" s="159"/>
    </row>
    <row r="191" spans="1:6" ht="12.75">
      <c r="A191" s="159"/>
      <c r="B191" s="160"/>
      <c r="C191" s="159"/>
      <c r="D191" s="159"/>
      <c r="E191" s="161"/>
      <c r="F191" s="159"/>
    </row>
    <row r="192" spans="1:6" ht="12.75">
      <c r="A192" s="159"/>
      <c r="B192" s="160"/>
      <c r="C192" s="159"/>
      <c r="D192" s="159"/>
      <c r="E192" s="161"/>
      <c r="F192" s="159"/>
    </row>
    <row r="193" spans="1:6" ht="12.75">
      <c r="A193" s="159"/>
      <c r="B193" s="160"/>
      <c r="C193" s="159"/>
      <c r="D193" s="159"/>
      <c r="E193" s="161"/>
      <c r="F193" s="159"/>
    </row>
    <row r="194" spans="1:6" ht="12.75">
      <c r="A194" s="159"/>
      <c r="B194" s="160"/>
      <c r="C194" s="159"/>
      <c r="D194" s="159"/>
      <c r="E194" s="161"/>
      <c r="F194" s="159"/>
    </row>
    <row r="195" spans="1:6" ht="12.75">
      <c r="A195" s="159"/>
      <c r="B195" s="160"/>
      <c r="C195" s="159"/>
      <c r="D195" s="159"/>
      <c r="E195" s="161"/>
      <c r="F195" s="159"/>
    </row>
    <row r="196" spans="1:6" ht="12.75">
      <c r="A196" s="159"/>
      <c r="B196" s="160"/>
      <c r="C196" s="159"/>
      <c r="D196" s="159"/>
      <c r="E196" s="161"/>
      <c r="F196" s="159"/>
    </row>
    <row r="197" spans="1:6" ht="12.75">
      <c r="A197" s="159"/>
      <c r="B197" s="160"/>
      <c r="C197" s="159"/>
      <c r="D197" s="159"/>
      <c r="E197" s="161"/>
      <c r="F197" s="159"/>
    </row>
    <row r="198" spans="1:6" ht="12.75">
      <c r="A198" s="159"/>
      <c r="B198" s="160"/>
      <c r="C198" s="159"/>
      <c r="D198" s="159"/>
      <c r="E198" s="161"/>
      <c r="F198" s="159"/>
    </row>
    <row r="199" spans="1:6" ht="12.75">
      <c r="A199" s="159"/>
      <c r="B199" s="160"/>
      <c r="C199" s="159"/>
      <c r="D199" s="159"/>
      <c r="E199" s="161"/>
      <c r="F199" s="159"/>
    </row>
    <row r="200" spans="1:6" ht="12.75">
      <c r="A200" s="159"/>
      <c r="B200" s="160"/>
      <c r="C200" s="159"/>
      <c r="D200" s="159"/>
      <c r="E200" s="161"/>
      <c r="F200" s="159"/>
    </row>
    <row r="201" spans="1:6" ht="12.75">
      <c r="A201" s="159"/>
      <c r="B201" s="160"/>
      <c r="C201" s="159"/>
      <c r="D201" s="159"/>
      <c r="E201" s="161"/>
      <c r="F201" s="159"/>
    </row>
    <row r="202" spans="1:6" ht="12.75">
      <c r="A202" s="159"/>
      <c r="B202" s="160"/>
      <c r="C202" s="159"/>
      <c r="D202" s="159"/>
      <c r="E202" s="161"/>
      <c r="F202" s="159"/>
    </row>
    <row r="203" spans="1:6" ht="12.75">
      <c r="A203" s="159"/>
      <c r="B203" s="160"/>
      <c r="C203" s="159"/>
      <c r="D203" s="159"/>
      <c r="E203" s="161"/>
      <c r="F203" s="159"/>
    </row>
    <row r="204" spans="1:6" ht="12.75">
      <c r="A204" s="159"/>
      <c r="B204" s="160"/>
      <c r="C204" s="159"/>
      <c r="D204" s="159"/>
      <c r="E204" s="161"/>
      <c r="F204" s="159"/>
    </row>
    <row r="205" spans="1:6" ht="12.75">
      <c r="A205" s="159"/>
      <c r="B205" s="160"/>
      <c r="C205" s="159"/>
      <c r="D205" s="159"/>
      <c r="E205" s="161"/>
      <c r="F205" s="159"/>
    </row>
    <row r="206" spans="1:6" ht="12.75">
      <c r="A206" s="159"/>
      <c r="B206" s="160"/>
      <c r="C206" s="159"/>
      <c r="D206" s="159"/>
      <c r="E206" s="161"/>
      <c r="F206" s="159"/>
    </row>
    <row r="207" spans="1:6" ht="12.75">
      <c r="A207" s="159"/>
      <c r="B207" s="160"/>
      <c r="C207" s="159"/>
      <c r="D207" s="159"/>
      <c r="E207" s="161"/>
      <c r="F207" s="159"/>
    </row>
    <row r="208" spans="1:6" ht="12.75">
      <c r="A208" s="159"/>
      <c r="B208" s="160"/>
      <c r="C208" s="159"/>
      <c r="D208" s="159"/>
      <c r="E208" s="161"/>
      <c r="F208" s="159"/>
    </row>
    <row r="209" spans="1:6" ht="12.75">
      <c r="A209" s="159"/>
      <c r="B209" s="160"/>
      <c r="C209" s="159"/>
      <c r="D209" s="159"/>
      <c r="E209" s="161"/>
      <c r="F209" s="159"/>
    </row>
    <row r="210" spans="1:6" ht="12.75">
      <c r="A210" s="159"/>
      <c r="B210" s="160"/>
      <c r="C210" s="159"/>
      <c r="D210" s="159"/>
      <c r="E210" s="161"/>
      <c r="F210" s="159"/>
    </row>
    <row r="211" spans="1:6" ht="12.75">
      <c r="A211" s="159"/>
      <c r="B211" s="160"/>
      <c r="C211" s="159"/>
      <c r="D211" s="159"/>
      <c r="E211" s="161"/>
      <c r="F211" s="159"/>
    </row>
    <row r="212" spans="1:6" ht="12.75">
      <c r="A212" s="159"/>
      <c r="B212" s="160"/>
      <c r="C212" s="159"/>
      <c r="D212" s="159"/>
      <c r="E212" s="161"/>
      <c r="F212" s="159"/>
    </row>
    <row r="213" spans="1:6" ht="12.75">
      <c r="A213" s="159"/>
      <c r="B213" s="160"/>
      <c r="C213" s="159"/>
      <c r="D213" s="159"/>
      <c r="E213" s="161"/>
      <c r="F213" s="159"/>
    </row>
    <row r="214" spans="1:6" ht="12.75">
      <c r="A214" s="159"/>
      <c r="B214" s="160"/>
      <c r="C214" s="159"/>
      <c r="D214" s="159"/>
      <c r="E214" s="161"/>
      <c r="F214" s="159"/>
    </row>
    <row r="215" spans="1:6" ht="12.75">
      <c r="A215" s="159"/>
      <c r="B215" s="160"/>
      <c r="C215" s="159"/>
      <c r="D215" s="159"/>
      <c r="E215" s="161"/>
      <c r="F215" s="159"/>
    </row>
    <row r="216" spans="1:6" ht="12.75">
      <c r="A216" s="159"/>
      <c r="B216" s="160"/>
      <c r="C216" s="159"/>
      <c r="D216" s="159"/>
      <c r="E216" s="161"/>
      <c r="F216" s="159"/>
    </row>
    <row r="217" spans="1:6" ht="12.75">
      <c r="A217" s="159"/>
      <c r="B217" s="160"/>
      <c r="C217" s="159"/>
      <c r="D217" s="159"/>
      <c r="E217" s="161"/>
      <c r="F217" s="159"/>
    </row>
    <row r="218" spans="1:6" ht="12.75">
      <c r="A218" s="159"/>
      <c r="B218" s="160"/>
      <c r="C218" s="159"/>
      <c r="D218" s="159"/>
      <c r="E218" s="161"/>
      <c r="F218" s="159"/>
    </row>
    <row r="219" spans="1:6" ht="12.75">
      <c r="A219" s="159"/>
      <c r="B219" s="160"/>
      <c r="C219" s="159"/>
      <c r="D219" s="159"/>
      <c r="E219" s="161"/>
      <c r="F219" s="159"/>
    </row>
    <row r="220" spans="1:6" ht="12.75">
      <c r="A220" s="159"/>
      <c r="B220" s="160"/>
      <c r="C220" s="159"/>
      <c r="D220" s="159"/>
      <c r="E220" s="161"/>
      <c r="F220" s="159"/>
    </row>
    <row r="221" spans="1:6" ht="12.75">
      <c r="A221" s="159"/>
      <c r="B221" s="160"/>
      <c r="C221" s="159"/>
      <c r="D221" s="159"/>
      <c r="E221" s="161"/>
      <c r="F221" s="159"/>
    </row>
    <row r="222" spans="1:6" ht="12.75">
      <c r="A222" s="159"/>
      <c r="B222" s="160"/>
      <c r="C222" s="159"/>
      <c r="D222" s="159"/>
      <c r="E222" s="161"/>
      <c r="F222" s="159"/>
    </row>
    <row r="223" spans="1:6" ht="12.75">
      <c r="A223" s="159"/>
      <c r="B223" s="160"/>
      <c r="C223" s="159"/>
      <c r="D223" s="159"/>
      <c r="E223" s="161"/>
      <c r="F223" s="159"/>
    </row>
    <row r="224" spans="1:6" ht="12.75">
      <c r="A224" s="159"/>
      <c r="B224" s="160"/>
      <c r="C224" s="159"/>
      <c r="D224" s="159"/>
      <c r="E224" s="161"/>
      <c r="F224" s="159"/>
    </row>
    <row r="225" spans="1:6" ht="12.75">
      <c r="A225" s="159"/>
      <c r="B225" s="160"/>
      <c r="C225" s="159"/>
      <c r="D225" s="159"/>
      <c r="E225" s="161"/>
      <c r="F225" s="159"/>
    </row>
    <row r="226" spans="1:6" ht="12.75">
      <c r="A226" s="159"/>
      <c r="B226" s="160"/>
      <c r="C226" s="159"/>
      <c r="D226" s="159"/>
      <c r="E226" s="161"/>
      <c r="F226" s="159"/>
    </row>
    <row r="227" spans="1:6" ht="12.75">
      <c r="A227" s="159"/>
      <c r="B227" s="160"/>
      <c r="C227" s="159"/>
      <c r="D227" s="159"/>
      <c r="E227" s="161"/>
      <c r="F227" s="159"/>
    </row>
    <row r="228" spans="1:6" ht="12.75">
      <c r="A228" s="159"/>
      <c r="B228" s="160"/>
      <c r="C228" s="159"/>
      <c r="D228" s="159"/>
      <c r="E228" s="161"/>
      <c r="F228" s="159"/>
    </row>
    <row r="229" spans="1:6" ht="12.75">
      <c r="A229" s="159"/>
      <c r="B229" s="160"/>
      <c r="C229" s="159"/>
      <c r="D229" s="159"/>
      <c r="E229" s="161"/>
      <c r="F229" s="159"/>
    </row>
    <row r="230" spans="1:6" ht="12.75">
      <c r="A230" s="159"/>
      <c r="B230" s="160"/>
      <c r="C230" s="159"/>
      <c r="D230" s="159"/>
      <c r="E230" s="161"/>
      <c r="F230" s="159"/>
    </row>
    <row r="231" spans="1:6" ht="12.75">
      <c r="A231" s="159"/>
      <c r="B231" s="160"/>
      <c r="C231" s="159"/>
      <c r="D231" s="159"/>
      <c r="E231" s="161"/>
      <c r="F231" s="159"/>
    </row>
    <row r="232" spans="1:6" ht="12.75">
      <c r="A232" s="159"/>
      <c r="B232" s="160"/>
      <c r="C232" s="159"/>
      <c r="D232" s="159"/>
      <c r="E232" s="161"/>
      <c r="F232" s="159"/>
    </row>
    <row r="233" spans="1:6" ht="12.75">
      <c r="A233" s="159"/>
      <c r="B233" s="160"/>
      <c r="C233" s="159"/>
      <c r="D233" s="159"/>
      <c r="E233" s="161"/>
      <c r="F233" s="159"/>
    </row>
    <row r="234" spans="1:6" ht="12.75">
      <c r="A234" s="159"/>
      <c r="B234" s="160"/>
      <c r="C234" s="159"/>
      <c r="D234" s="159"/>
      <c r="E234" s="161"/>
      <c r="F234" s="159"/>
    </row>
    <row r="235" spans="1:6" ht="12.75">
      <c r="A235" s="159"/>
      <c r="B235" s="160"/>
      <c r="C235" s="159"/>
      <c r="D235" s="159"/>
      <c r="E235" s="161"/>
      <c r="F235" s="159"/>
    </row>
    <row r="236" spans="1:6" ht="12.75">
      <c r="A236" s="159"/>
      <c r="B236" s="160"/>
      <c r="C236" s="159"/>
      <c r="D236" s="159"/>
      <c r="E236" s="161"/>
      <c r="F236" s="159"/>
    </row>
    <row r="237" spans="1:6" ht="12.75">
      <c r="A237" s="159"/>
      <c r="B237" s="160"/>
      <c r="C237" s="159"/>
      <c r="D237" s="159"/>
      <c r="E237" s="161"/>
      <c r="F237" s="159"/>
    </row>
    <row r="238" spans="1:6" ht="12.75">
      <c r="A238" s="159"/>
      <c r="B238" s="160"/>
      <c r="C238" s="159"/>
      <c r="D238" s="159"/>
      <c r="E238" s="161"/>
      <c r="F238" s="159"/>
    </row>
    <row r="239" spans="1:6" ht="12.75">
      <c r="A239" s="159"/>
      <c r="B239" s="160"/>
      <c r="C239" s="159"/>
      <c r="D239" s="159"/>
      <c r="E239" s="161"/>
      <c r="F239" s="159"/>
    </row>
    <row r="240" spans="1:6" ht="12.75">
      <c r="A240" s="159"/>
      <c r="B240" s="160"/>
      <c r="C240" s="159"/>
      <c r="D240" s="159"/>
      <c r="E240" s="161"/>
      <c r="F240" s="159"/>
    </row>
    <row r="241" spans="1:6" ht="12.75">
      <c r="A241" s="159"/>
      <c r="B241" s="160"/>
      <c r="C241" s="159"/>
      <c r="D241" s="159"/>
      <c r="E241" s="161"/>
      <c r="F241" s="159"/>
    </row>
    <row r="242" spans="1:6" ht="12.75">
      <c r="A242" s="159"/>
      <c r="B242" s="160"/>
      <c r="C242" s="159"/>
      <c r="D242" s="159"/>
      <c r="E242" s="161"/>
      <c r="F242" s="159"/>
    </row>
    <row r="243" spans="1:6" ht="12.75">
      <c r="A243" s="159"/>
      <c r="B243" s="160"/>
      <c r="C243" s="159"/>
      <c r="D243" s="159"/>
      <c r="E243" s="161"/>
      <c r="F243" s="159"/>
    </row>
    <row r="244" spans="1:6" ht="12.75">
      <c r="A244" s="159"/>
      <c r="B244" s="160"/>
      <c r="C244" s="159"/>
      <c r="D244" s="159"/>
      <c r="E244" s="161"/>
      <c r="F244" s="159"/>
    </row>
    <row r="245" spans="1:6" ht="12.75">
      <c r="A245" s="159"/>
      <c r="B245" s="160"/>
      <c r="C245" s="159"/>
      <c r="D245" s="159"/>
      <c r="E245" s="161"/>
      <c r="F245" s="159"/>
    </row>
    <row r="246" spans="1:6" ht="12.75">
      <c r="A246" s="159"/>
      <c r="B246" s="160"/>
      <c r="C246" s="159"/>
      <c r="D246" s="159"/>
      <c r="E246" s="161"/>
      <c r="F246" s="159"/>
    </row>
    <row r="247" spans="1:6" ht="12.75">
      <c r="A247" s="159"/>
      <c r="B247" s="160"/>
      <c r="C247" s="159"/>
      <c r="D247" s="159"/>
      <c r="E247" s="161"/>
      <c r="F247" s="159"/>
    </row>
    <row r="248" spans="1:6" ht="12.75">
      <c r="A248" s="159"/>
      <c r="B248" s="160"/>
      <c r="C248" s="159"/>
      <c r="D248" s="159"/>
      <c r="E248" s="161"/>
      <c r="F248" s="159"/>
    </row>
    <row r="249" spans="1:6" ht="12.75">
      <c r="A249" s="159"/>
      <c r="B249" s="160"/>
      <c r="C249" s="159"/>
      <c r="D249" s="159"/>
      <c r="E249" s="161"/>
      <c r="F249" s="159"/>
    </row>
    <row r="250" spans="1:6" ht="12.75">
      <c r="A250" s="159"/>
      <c r="B250" s="160"/>
      <c r="C250" s="159"/>
      <c r="D250" s="159"/>
      <c r="E250" s="161"/>
      <c r="F250" s="159"/>
    </row>
    <row r="251" spans="1:6" ht="12.75">
      <c r="A251" s="159"/>
      <c r="B251" s="160"/>
      <c r="C251" s="159"/>
      <c r="D251" s="159"/>
      <c r="E251" s="161"/>
      <c r="F251" s="159"/>
    </row>
    <row r="252" spans="1:6" ht="12.75">
      <c r="A252" s="159"/>
      <c r="B252" s="160"/>
      <c r="C252" s="159"/>
      <c r="D252" s="159"/>
      <c r="E252" s="161"/>
      <c r="F252" s="159"/>
    </row>
    <row r="253" spans="1:6" ht="12.75">
      <c r="A253" s="159"/>
      <c r="B253" s="160"/>
      <c r="C253" s="159"/>
      <c r="D253" s="159"/>
      <c r="E253" s="161"/>
      <c r="F253" s="159"/>
    </row>
    <row r="254" spans="1:6" ht="12.75">
      <c r="A254" s="159"/>
      <c r="B254" s="160"/>
      <c r="C254" s="159"/>
      <c r="D254" s="159"/>
      <c r="E254" s="161"/>
      <c r="F254" s="159"/>
    </row>
    <row r="255" spans="1:6" ht="12.75">
      <c r="A255" s="159"/>
      <c r="B255" s="160"/>
      <c r="C255" s="159"/>
      <c r="D255" s="159"/>
      <c r="E255" s="161"/>
      <c r="F255" s="159"/>
    </row>
    <row r="256" spans="1:6" ht="12.75">
      <c r="A256" s="159"/>
      <c r="B256" s="160"/>
      <c r="C256" s="159"/>
      <c r="D256" s="159"/>
      <c r="E256" s="161"/>
      <c r="F256" s="159"/>
    </row>
    <row r="257" spans="1:6" ht="12.75">
      <c r="A257" s="159"/>
      <c r="B257" s="160"/>
      <c r="C257" s="159"/>
      <c r="D257" s="159"/>
      <c r="E257" s="161"/>
      <c r="F257" s="159"/>
    </row>
    <row r="258" spans="1:6" ht="12.75">
      <c r="A258" s="159"/>
      <c r="B258" s="160"/>
      <c r="C258" s="159"/>
      <c r="D258" s="159"/>
      <c r="E258" s="161"/>
      <c r="F258" s="159"/>
    </row>
    <row r="259" spans="1:6" ht="12.75">
      <c r="A259" s="159"/>
      <c r="B259" s="160"/>
      <c r="C259" s="159"/>
      <c r="D259" s="159"/>
      <c r="E259" s="161"/>
      <c r="F259" s="159"/>
    </row>
    <row r="260" spans="1:6" ht="12.75">
      <c r="A260" s="159"/>
      <c r="B260" s="160"/>
      <c r="C260" s="159"/>
      <c r="D260" s="159"/>
      <c r="E260" s="161"/>
      <c r="F260" s="159"/>
    </row>
    <row r="261" spans="1:6" ht="12.75">
      <c r="A261" s="159"/>
      <c r="B261" s="160"/>
      <c r="C261" s="159"/>
      <c r="D261" s="159"/>
      <c r="E261" s="161"/>
      <c r="F261" s="159"/>
    </row>
    <row r="262" spans="1:6" ht="12.75">
      <c r="A262" s="159"/>
      <c r="B262" s="160"/>
      <c r="C262" s="159"/>
      <c r="D262" s="159"/>
      <c r="E262" s="161"/>
      <c r="F262" s="159"/>
    </row>
    <row r="263" spans="1:6" ht="12.75">
      <c r="A263" s="159"/>
      <c r="B263" s="160"/>
      <c r="C263" s="159"/>
      <c r="D263" s="159"/>
      <c r="E263" s="161"/>
      <c r="F263" s="159"/>
    </row>
    <row r="264" spans="1:6" ht="12.75">
      <c r="A264" s="159"/>
      <c r="B264" s="160"/>
      <c r="C264" s="159"/>
      <c r="D264" s="159"/>
      <c r="E264" s="161"/>
      <c r="F264" s="159"/>
    </row>
    <row r="265" spans="1:6" ht="12.75">
      <c r="A265" s="159"/>
      <c r="B265" s="160"/>
      <c r="C265" s="159"/>
      <c r="D265" s="159"/>
      <c r="E265" s="161"/>
      <c r="F265" s="159"/>
    </row>
    <row r="266" spans="1:6" ht="12.75">
      <c r="A266" s="159"/>
      <c r="B266" s="160"/>
      <c r="C266" s="159"/>
      <c r="D266" s="159"/>
      <c r="E266" s="161"/>
      <c r="F266" s="159"/>
    </row>
    <row r="267" spans="1:6" ht="12.75">
      <c r="A267" s="159"/>
      <c r="B267" s="160"/>
      <c r="C267" s="159"/>
      <c r="D267" s="159"/>
      <c r="E267" s="161"/>
      <c r="F267" s="159"/>
    </row>
    <row r="268" spans="1:6" ht="12.75">
      <c r="A268" s="159"/>
      <c r="B268" s="160"/>
      <c r="C268" s="159"/>
      <c r="D268" s="159"/>
      <c r="E268" s="161"/>
      <c r="F268" s="159"/>
    </row>
    <row r="269" spans="1:6" ht="12.75">
      <c r="A269" s="159"/>
      <c r="B269" s="160"/>
      <c r="C269" s="159"/>
      <c r="D269" s="159"/>
      <c r="E269" s="161"/>
      <c r="F269" s="159"/>
    </row>
    <row r="270" spans="1:6" ht="12.75">
      <c r="A270" s="159"/>
      <c r="B270" s="160"/>
      <c r="C270" s="159"/>
      <c r="D270" s="159"/>
      <c r="E270" s="161"/>
      <c r="F270" s="159"/>
    </row>
    <row r="271" spans="1:6" ht="12.75">
      <c r="A271" s="159"/>
      <c r="B271" s="160"/>
      <c r="C271" s="159"/>
      <c r="D271" s="159"/>
      <c r="E271" s="161"/>
      <c r="F271" s="159"/>
    </row>
    <row r="272" spans="1:6" ht="12.75">
      <c r="A272" s="159"/>
      <c r="B272" s="160"/>
      <c r="C272" s="159"/>
      <c r="D272" s="159"/>
      <c r="E272" s="161"/>
      <c r="F272" s="159"/>
    </row>
    <row r="273" spans="1:6" ht="12.75">
      <c r="A273" s="159"/>
      <c r="B273" s="160"/>
      <c r="C273" s="159"/>
      <c r="D273" s="159"/>
      <c r="E273" s="161"/>
      <c r="F273" s="159"/>
    </row>
    <row r="274" spans="1:6" ht="12.75">
      <c r="A274" s="159"/>
      <c r="B274" s="160"/>
      <c r="C274" s="159"/>
      <c r="D274" s="159"/>
      <c r="E274" s="161"/>
      <c r="F274" s="159"/>
    </row>
    <row r="275" spans="1:6" ht="12.75">
      <c r="A275" s="159"/>
      <c r="B275" s="160"/>
      <c r="C275" s="159"/>
      <c r="D275" s="159"/>
      <c r="E275" s="161"/>
      <c r="F275" s="159"/>
    </row>
    <row r="276" spans="1:6" ht="12.75">
      <c r="A276" s="159"/>
      <c r="B276" s="160"/>
      <c r="C276" s="159"/>
      <c r="D276" s="159"/>
      <c r="E276" s="161"/>
      <c r="F276" s="159"/>
    </row>
    <row r="277" spans="1:6" ht="12.75">
      <c r="A277" s="159"/>
      <c r="B277" s="160"/>
      <c r="C277" s="159"/>
      <c r="D277" s="159"/>
      <c r="E277" s="161"/>
      <c r="F277" s="159"/>
    </row>
    <row r="278" spans="1:6" ht="12.75">
      <c r="A278" s="159"/>
      <c r="B278" s="160"/>
      <c r="C278" s="159"/>
      <c r="D278" s="159"/>
      <c r="E278" s="161"/>
      <c r="F278" s="159"/>
    </row>
    <row r="279" spans="1:6" ht="12.75">
      <c r="A279" s="159"/>
      <c r="B279" s="160"/>
      <c r="C279" s="159"/>
      <c r="D279" s="159"/>
      <c r="E279" s="161"/>
      <c r="F279" s="159"/>
    </row>
    <row r="280" spans="1:6" ht="12.75">
      <c r="A280" s="159"/>
      <c r="B280" s="160"/>
      <c r="C280" s="159"/>
      <c r="D280" s="159"/>
      <c r="E280" s="161"/>
      <c r="F280" s="159"/>
    </row>
    <row r="281" spans="1:6" ht="12.75">
      <c r="A281" s="159"/>
      <c r="B281" s="160"/>
      <c r="C281" s="159"/>
      <c r="D281" s="159"/>
      <c r="E281" s="161"/>
      <c r="F281" s="159"/>
    </row>
    <row r="282" spans="1:6" ht="12.75">
      <c r="A282" s="159"/>
      <c r="B282" s="160"/>
      <c r="C282" s="159"/>
      <c r="D282" s="159"/>
      <c r="E282" s="161"/>
      <c r="F282" s="159"/>
    </row>
    <row r="283" spans="1:6" ht="12.75">
      <c r="A283" s="159"/>
      <c r="B283" s="160"/>
      <c r="C283" s="159"/>
      <c r="D283" s="159"/>
      <c r="E283" s="161"/>
      <c r="F283" s="159"/>
    </row>
    <row r="284" spans="1:6" ht="12.75">
      <c r="A284" s="159"/>
      <c r="B284" s="160"/>
      <c r="C284" s="159"/>
      <c r="D284" s="159"/>
      <c r="E284" s="161"/>
      <c r="F284" s="159"/>
    </row>
    <row r="285" spans="1:6" ht="12.75">
      <c r="A285" s="159"/>
      <c r="B285" s="160"/>
      <c r="C285" s="159"/>
      <c r="D285" s="159"/>
      <c r="E285" s="161"/>
      <c r="F285" s="159"/>
    </row>
    <row r="286" spans="1:6" ht="12.75">
      <c r="A286" s="159"/>
      <c r="B286" s="160"/>
      <c r="C286" s="159"/>
      <c r="D286" s="159"/>
      <c r="E286" s="161"/>
      <c r="F286" s="159"/>
    </row>
    <row r="287" spans="1:6" ht="12.75">
      <c r="A287" s="159"/>
      <c r="B287" s="160"/>
      <c r="C287" s="159"/>
      <c r="D287" s="159"/>
      <c r="E287" s="161"/>
      <c r="F287" s="159"/>
    </row>
    <row r="288" spans="1:6" ht="12.75">
      <c r="A288" s="159"/>
      <c r="B288" s="160"/>
      <c r="C288" s="159"/>
      <c r="D288" s="159"/>
      <c r="E288" s="161"/>
      <c r="F288" s="159"/>
    </row>
    <row r="289" spans="1:6" ht="12.75">
      <c r="A289" s="159"/>
      <c r="B289" s="160"/>
      <c r="C289" s="159"/>
      <c r="D289" s="159"/>
      <c r="E289" s="161"/>
      <c r="F289" s="159"/>
    </row>
    <row r="290" spans="1:6" ht="12.75">
      <c r="A290" s="159"/>
      <c r="B290" s="160"/>
      <c r="C290" s="159"/>
      <c r="D290" s="159"/>
      <c r="E290" s="161"/>
      <c r="F290" s="159"/>
    </row>
    <row r="291" spans="1:6" ht="12.75">
      <c r="A291" s="159"/>
      <c r="B291" s="160"/>
      <c r="C291" s="159"/>
      <c r="D291" s="159"/>
      <c r="E291" s="161"/>
      <c r="F291" s="159"/>
    </row>
    <row r="292" spans="1:6" ht="12.75">
      <c r="A292" s="159"/>
      <c r="B292" s="160"/>
      <c r="C292" s="159"/>
      <c r="D292" s="159"/>
      <c r="E292" s="161"/>
      <c r="F292" s="159"/>
    </row>
    <row r="293" spans="1:6" ht="12.75">
      <c r="A293" s="159"/>
      <c r="B293" s="160"/>
      <c r="C293" s="159"/>
      <c r="D293" s="159"/>
      <c r="E293" s="161"/>
      <c r="F293" s="159"/>
    </row>
    <row r="294" spans="1:6" ht="12.75">
      <c r="A294" s="159"/>
      <c r="B294" s="160"/>
      <c r="C294" s="159"/>
      <c r="D294" s="159"/>
      <c r="E294" s="161"/>
      <c r="F294" s="159"/>
    </row>
    <row r="295" spans="1:6" ht="12.75">
      <c r="A295" s="159"/>
      <c r="B295" s="160"/>
      <c r="C295" s="159"/>
      <c r="D295" s="159"/>
      <c r="E295" s="161"/>
      <c r="F295" s="159"/>
    </row>
    <row r="296" spans="1:6" ht="12.75">
      <c r="A296" s="159"/>
      <c r="B296" s="160"/>
      <c r="C296" s="159"/>
      <c r="D296" s="159"/>
      <c r="E296" s="161"/>
      <c r="F296" s="159"/>
    </row>
    <row r="297" spans="1:6" ht="12.75">
      <c r="A297" s="159"/>
      <c r="B297" s="160"/>
      <c r="C297" s="159"/>
      <c r="D297" s="159"/>
      <c r="E297" s="161"/>
      <c r="F297" s="159"/>
    </row>
    <row r="298" spans="1:6" ht="12.75">
      <c r="A298" s="159"/>
      <c r="B298" s="160"/>
      <c r="C298" s="159"/>
      <c r="D298" s="159"/>
      <c r="E298" s="161"/>
      <c r="F298" s="159"/>
    </row>
    <row r="299" spans="1:6" ht="12.75">
      <c r="A299" s="159"/>
      <c r="B299" s="160"/>
      <c r="C299" s="159"/>
      <c r="D299" s="159"/>
      <c r="E299" s="161"/>
      <c r="F299" s="159"/>
    </row>
    <row r="300" spans="1:6" ht="12.75">
      <c r="A300" s="159"/>
      <c r="B300" s="160"/>
      <c r="C300" s="159"/>
      <c r="D300" s="159"/>
      <c r="E300" s="161"/>
      <c r="F300" s="159"/>
    </row>
    <row r="301" spans="1:6" ht="12.75">
      <c r="A301" s="159"/>
      <c r="B301" s="160"/>
      <c r="C301" s="159"/>
      <c r="D301" s="159"/>
      <c r="E301" s="161"/>
      <c r="F301" s="159"/>
    </row>
    <row r="302" spans="1:6" ht="12.75">
      <c r="A302" s="159"/>
      <c r="B302" s="160"/>
      <c r="C302" s="159"/>
      <c r="D302" s="159"/>
      <c r="E302" s="161"/>
      <c r="F302" s="159"/>
    </row>
    <row r="303" spans="1:6" ht="12.75">
      <c r="A303" s="159"/>
      <c r="B303" s="160"/>
      <c r="C303" s="159"/>
      <c r="D303" s="159"/>
      <c r="E303" s="161"/>
      <c r="F303" s="159"/>
    </row>
    <row r="304" spans="1:6" ht="12.75">
      <c r="A304" s="159"/>
      <c r="B304" s="160"/>
      <c r="C304" s="159"/>
      <c r="D304" s="159"/>
      <c r="E304" s="161"/>
      <c r="F304" s="159"/>
    </row>
    <row r="305" spans="1:6" ht="12.75">
      <c r="A305" s="159"/>
      <c r="B305" s="160"/>
      <c r="C305" s="159"/>
      <c r="D305" s="159"/>
      <c r="E305" s="161"/>
      <c r="F305" s="159"/>
    </row>
    <row r="306" spans="1:6" ht="12.75">
      <c r="A306" s="159"/>
      <c r="B306" s="160"/>
      <c r="C306" s="159"/>
      <c r="D306" s="159"/>
      <c r="E306" s="161"/>
      <c r="F306" s="159"/>
    </row>
    <row r="307" spans="1:6" ht="12.75">
      <c r="A307" s="159"/>
      <c r="B307" s="160"/>
      <c r="C307" s="159"/>
      <c r="D307" s="159"/>
      <c r="E307" s="161"/>
      <c r="F307" s="159"/>
    </row>
    <row r="308" spans="1:6" ht="12.75">
      <c r="A308" s="159"/>
      <c r="B308" s="160"/>
      <c r="C308" s="159"/>
      <c r="D308" s="159"/>
      <c r="E308" s="161"/>
      <c r="F308" s="159"/>
    </row>
    <row r="309" spans="1:6" ht="12.75">
      <c r="A309" s="159"/>
      <c r="B309" s="160"/>
      <c r="C309" s="159"/>
      <c r="D309" s="159"/>
      <c r="E309" s="161"/>
      <c r="F309" s="159"/>
    </row>
    <row r="310" spans="1:6" ht="12.75">
      <c r="A310" s="159"/>
      <c r="B310" s="160"/>
      <c r="C310" s="159"/>
      <c r="D310" s="159"/>
      <c r="E310" s="161"/>
      <c r="F310" s="159"/>
    </row>
    <row r="311" spans="1:6" ht="12.75">
      <c r="A311" s="159"/>
      <c r="B311" s="160"/>
      <c r="C311" s="159"/>
      <c r="D311" s="159"/>
      <c r="E311" s="161"/>
      <c r="F311" s="159"/>
    </row>
    <row r="312" spans="1:6" ht="12.75">
      <c r="A312" s="159"/>
      <c r="B312" s="160"/>
      <c r="C312" s="159"/>
      <c r="D312" s="159"/>
      <c r="E312" s="161"/>
      <c r="F312" s="159"/>
    </row>
    <row r="313" spans="1:6" ht="12.75">
      <c r="A313" s="159"/>
      <c r="B313" s="160"/>
      <c r="C313" s="159"/>
      <c r="D313" s="159"/>
      <c r="E313" s="161"/>
      <c r="F313" s="159"/>
    </row>
    <row r="314" spans="1:6" ht="12.75">
      <c r="A314" s="159"/>
      <c r="B314" s="160"/>
      <c r="C314" s="159"/>
      <c r="D314" s="159"/>
      <c r="E314" s="161"/>
      <c r="F314" s="159"/>
    </row>
    <row r="315" spans="1:6" ht="12.75">
      <c r="A315" s="159"/>
      <c r="B315" s="160"/>
      <c r="C315" s="159"/>
      <c r="D315" s="159"/>
      <c r="E315" s="161"/>
      <c r="F315" s="159"/>
    </row>
    <row r="316" spans="1:6" ht="12.75">
      <c r="A316" s="159"/>
      <c r="B316" s="160"/>
      <c r="C316" s="159"/>
      <c r="D316" s="159"/>
      <c r="E316" s="161"/>
      <c r="F316" s="159"/>
    </row>
    <row r="317" spans="1:6" ht="12.75">
      <c r="A317" s="159"/>
      <c r="B317" s="160"/>
      <c r="C317" s="159"/>
      <c r="D317" s="159"/>
      <c r="E317" s="161"/>
      <c r="F317" s="159"/>
    </row>
    <row r="318" spans="1:6" ht="12.75">
      <c r="A318" s="159"/>
      <c r="B318" s="160"/>
      <c r="C318" s="159"/>
      <c r="D318" s="159"/>
      <c r="E318" s="161"/>
      <c r="F318" s="159"/>
    </row>
    <row r="319" spans="1:6" ht="12.75">
      <c r="A319" s="159"/>
      <c r="B319" s="160"/>
      <c r="C319" s="159"/>
      <c r="D319" s="159"/>
      <c r="E319" s="161"/>
      <c r="F319" s="159"/>
    </row>
    <row r="320" spans="1:6" ht="12.75">
      <c r="A320" s="159"/>
      <c r="B320" s="160"/>
      <c r="C320" s="159"/>
      <c r="D320" s="159"/>
      <c r="E320" s="161"/>
      <c r="F320" s="159"/>
    </row>
    <row r="321" spans="1:6" ht="12.75">
      <c r="A321" s="159"/>
      <c r="B321" s="160"/>
      <c r="C321" s="159"/>
      <c r="D321" s="159"/>
      <c r="E321" s="161"/>
      <c r="F321" s="159"/>
    </row>
    <row r="322" spans="1:6" ht="12.75">
      <c r="A322" s="159"/>
      <c r="B322" s="160"/>
      <c r="C322" s="159"/>
      <c r="D322" s="159"/>
      <c r="E322" s="161"/>
      <c r="F322" s="159"/>
    </row>
    <row r="323" spans="1:6" ht="12.75">
      <c r="A323" s="159"/>
      <c r="B323" s="160"/>
      <c r="C323" s="159"/>
      <c r="D323" s="159"/>
      <c r="E323" s="161"/>
      <c r="F323" s="159"/>
    </row>
    <row r="324" spans="1:6" ht="12.75">
      <c r="A324" s="159"/>
      <c r="B324" s="160"/>
      <c r="C324" s="159"/>
      <c r="D324" s="159"/>
      <c r="E324" s="161"/>
      <c r="F324" s="159"/>
    </row>
    <row r="325" spans="1:6" ht="12.75">
      <c r="A325" s="159"/>
      <c r="B325" s="160"/>
      <c r="C325" s="159"/>
      <c r="D325" s="159"/>
      <c r="E325" s="161"/>
      <c r="F325" s="159"/>
    </row>
    <row r="326" spans="1:6" ht="12.75">
      <c r="A326" s="159"/>
      <c r="B326" s="160"/>
      <c r="C326" s="159"/>
      <c r="D326" s="159"/>
      <c r="E326" s="161"/>
      <c r="F326" s="159"/>
    </row>
    <row r="327" spans="1:6" ht="12.75">
      <c r="A327" s="159"/>
      <c r="B327" s="160"/>
      <c r="C327" s="159"/>
      <c r="D327" s="159"/>
      <c r="E327" s="161"/>
      <c r="F327" s="159"/>
    </row>
    <row r="328" spans="1:6" ht="12.75">
      <c r="A328" s="159"/>
      <c r="B328" s="160"/>
      <c r="C328" s="159"/>
      <c r="D328" s="159"/>
      <c r="E328" s="161"/>
      <c r="F328" s="159"/>
    </row>
    <row r="329" spans="1:6" ht="12.75">
      <c r="A329" s="159"/>
      <c r="B329" s="160"/>
      <c r="C329" s="159"/>
      <c r="D329" s="159"/>
      <c r="E329" s="161"/>
      <c r="F329" s="159"/>
    </row>
    <row r="330" spans="1:6" ht="12.75">
      <c r="A330" s="159"/>
      <c r="B330" s="160"/>
      <c r="C330" s="159"/>
      <c r="D330" s="159"/>
      <c r="E330" s="161"/>
      <c r="F330" s="159"/>
    </row>
    <row r="331" spans="1:6" ht="12.75">
      <c r="A331" s="159"/>
      <c r="B331" s="160"/>
      <c r="C331" s="159"/>
      <c r="D331" s="159"/>
      <c r="E331" s="161"/>
      <c r="F331" s="159"/>
    </row>
    <row r="332" spans="1:6" ht="12.75">
      <c r="A332" s="159"/>
      <c r="B332" s="160"/>
      <c r="C332" s="159"/>
      <c r="D332" s="159"/>
      <c r="E332" s="161"/>
      <c r="F332" s="159"/>
    </row>
    <row r="333" spans="1:6" ht="12.75">
      <c r="A333" s="159"/>
      <c r="B333" s="160"/>
      <c r="C333" s="159"/>
      <c r="D333" s="159"/>
      <c r="E333" s="161"/>
      <c r="F333" s="159"/>
    </row>
    <row r="334" spans="1:6" ht="12.75">
      <c r="A334" s="159"/>
      <c r="B334" s="160"/>
      <c r="C334" s="159"/>
      <c r="D334" s="159"/>
      <c r="E334" s="161"/>
      <c r="F334" s="159"/>
    </row>
    <row r="335" spans="1:6" ht="12.75">
      <c r="A335" s="159"/>
      <c r="B335" s="160"/>
      <c r="C335" s="159"/>
      <c r="D335" s="159"/>
      <c r="E335" s="161"/>
      <c r="F335" s="159"/>
    </row>
    <row r="336" spans="1:6" ht="12.75">
      <c r="A336" s="159"/>
      <c r="B336" s="160"/>
      <c r="C336" s="159"/>
      <c r="D336" s="159"/>
      <c r="E336" s="161"/>
      <c r="F336" s="159"/>
    </row>
    <row r="337" spans="1:6" ht="12.75">
      <c r="A337" s="159"/>
      <c r="B337" s="160"/>
      <c r="C337" s="159"/>
      <c r="D337" s="159"/>
      <c r="E337" s="161"/>
      <c r="F337" s="159"/>
    </row>
    <row r="338" spans="1:6" ht="12.75">
      <c r="A338" s="159"/>
      <c r="B338" s="160"/>
      <c r="C338" s="159"/>
      <c r="D338" s="159"/>
      <c r="E338" s="161"/>
      <c r="F338" s="159"/>
    </row>
    <row r="339" spans="1:6" ht="12.75">
      <c r="A339" s="159"/>
      <c r="B339" s="160"/>
      <c r="C339" s="159"/>
      <c r="D339" s="159"/>
      <c r="E339" s="161"/>
      <c r="F339" s="159"/>
    </row>
    <row r="340" spans="1:6" ht="12.75">
      <c r="A340" s="159"/>
      <c r="B340" s="160"/>
      <c r="C340" s="159"/>
      <c r="D340" s="159"/>
      <c r="E340" s="161"/>
      <c r="F340" s="159"/>
    </row>
    <row r="341" spans="1:6" ht="12.75">
      <c r="A341" s="159"/>
      <c r="B341" s="160"/>
      <c r="C341" s="159"/>
      <c r="D341" s="159"/>
      <c r="E341" s="161"/>
      <c r="F341" s="159"/>
    </row>
    <row r="342" spans="1:6" ht="12.75">
      <c r="A342" s="159"/>
      <c r="B342" s="160"/>
      <c r="C342" s="159"/>
      <c r="D342" s="159"/>
      <c r="E342" s="161"/>
      <c r="F342" s="159"/>
    </row>
    <row r="343" spans="1:6" ht="12.75">
      <c r="A343" s="159"/>
      <c r="B343" s="160"/>
      <c r="C343" s="159"/>
      <c r="D343" s="159"/>
      <c r="E343" s="161"/>
      <c r="F343" s="159"/>
    </row>
    <row r="344" spans="1:6" ht="12.75">
      <c r="A344" s="159"/>
      <c r="B344" s="160"/>
      <c r="C344" s="159"/>
      <c r="D344" s="159"/>
      <c r="E344" s="161"/>
      <c r="F344" s="159"/>
    </row>
    <row r="345" spans="1:6" ht="12.75">
      <c r="A345" s="159"/>
      <c r="B345" s="160"/>
      <c r="C345" s="159"/>
      <c r="D345" s="159"/>
      <c r="E345" s="161"/>
      <c r="F345" s="159"/>
    </row>
    <row r="346" spans="1:6" ht="12.75">
      <c r="A346" s="159"/>
      <c r="B346" s="160"/>
      <c r="C346" s="159"/>
      <c r="D346" s="159"/>
      <c r="E346" s="161"/>
      <c r="F346" s="159"/>
    </row>
    <row r="347" spans="1:6" ht="12.75">
      <c r="A347" s="159"/>
      <c r="B347" s="160"/>
      <c r="C347" s="159"/>
      <c r="D347" s="159"/>
      <c r="E347" s="161"/>
      <c r="F347" s="159"/>
    </row>
    <row r="348" spans="1:6" ht="12.75">
      <c r="A348" s="159"/>
      <c r="B348" s="160"/>
      <c r="C348" s="159"/>
      <c r="D348" s="159"/>
      <c r="E348" s="161"/>
      <c r="F348" s="159"/>
    </row>
    <row r="349" spans="1:6" ht="12.75">
      <c r="A349" s="159"/>
      <c r="B349" s="160"/>
      <c r="C349" s="159"/>
      <c r="D349" s="159"/>
      <c r="E349" s="161"/>
      <c r="F349" s="159"/>
    </row>
    <row r="350" spans="1:6" ht="12.75">
      <c r="A350" s="159"/>
      <c r="B350" s="160"/>
      <c r="C350" s="159"/>
      <c r="D350" s="159"/>
      <c r="E350" s="161"/>
      <c r="F350" s="159"/>
    </row>
    <row r="351" spans="1:6" ht="12.75">
      <c r="A351" s="159"/>
      <c r="B351" s="160"/>
      <c r="C351" s="159"/>
      <c r="D351" s="159"/>
      <c r="E351" s="161"/>
      <c r="F351" s="159"/>
    </row>
    <row r="352" spans="1:6" ht="12.75">
      <c r="A352" s="159"/>
      <c r="B352" s="160"/>
      <c r="C352" s="159"/>
      <c r="D352" s="159"/>
      <c r="E352" s="161"/>
      <c r="F352" s="159"/>
    </row>
    <row r="353" spans="1:6" ht="12.75">
      <c r="A353" s="159"/>
      <c r="B353" s="160"/>
      <c r="C353" s="159"/>
      <c r="D353" s="159"/>
      <c r="E353" s="161"/>
      <c r="F353" s="159"/>
    </row>
    <row r="354" spans="1:6" ht="12.75">
      <c r="A354" s="159"/>
      <c r="B354" s="160"/>
      <c r="C354" s="159"/>
      <c r="D354" s="159"/>
      <c r="E354" s="161"/>
      <c r="F354" s="159"/>
    </row>
    <row r="355" spans="1:6" ht="12.75">
      <c r="A355" s="159"/>
      <c r="B355" s="160"/>
      <c r="C355" s="159"/>
      <c r="D355" s="159"/>
      <c r="E355" s="161"/>
      <c r="F355" s="159"/>
    </row>
    <row r="356" spans="1:6" ht="12.75">
      <c r="A356" s="159"/>
      <c r="B356" s="160"/>
      <c r="C356" s="159"/>
      <c r="D356" s="159"/>
      <c r="E356" s="161"/>
      <c r="F356" s="159"/>
    </row>
    <row r="357" spans="1:6" ht="12.75">
      <c r="A357" s="159"/>
      <c r="B357" s="160"/>
      <c r="C357" s="159"/>
      <c r="D357" s="159"/>
      <c r="E357" s="161"/>
      <c r="F357" s="159"/>
    </row>
    <row r="358" spans="1:6" ht="12.75">
      <c r="A358" s="159"/>
      <c r="B358" s="160"/>
      <c r="C358" s="159"/>
      <c r="D358" s="159"/>
      <c r="E358" s="161"/>
      <c r="F358" s="159"/>
    </row>
    <row r="359" spans="1:6" ht="12.75">
      <c r="A359" s="159"/>
      <c r="B359" s="160"/>
      <c r="C359" s="159"/>
      <c r="D359" s="159"/>
      <c r="E359" s="161"/>
      <c r="F359" s="159"/>
    </row>
    <row r="360" spans="1:6" ht="12.75">
      <c r="A360" s="159"/>
      <c r="B360" s="160"/>
      <c r="C360" s="159"/>
      <c r="D360" s="159"/>
      <c r="E360" s="161"/>
      <c r="F360" s="159"/>
    </row>
    <row r="361" spans="1:6" ht="12.75">
      <c r="A361" s="159"/>
      <c r="B361" s="160"/>
      <c r="C361" s="159"/>
      <c r="D361" s="159"/>
      <c r="E361" s="161"/>
      <c r="F361" s="159"/>
    </row>
    <row r="362" spans="1:6" ht="12.75">
      <c r="A362" s="159"/>
      <c r="B362" s="160"/>
      <c r="C362" s="159"/>
      <c r="D362" s="159"/>
      <c r="E362" s="161"/>
      <c r="F362" s="159"/>
    </row>
    <row r="363" spans="1:6" ht="12.75">
      <c r="A363" s="159"/>
      <c r="B363" s="160"/>
      <c r="C363" s="159"/>
      <c r="D363" s="159"/>
      <c r="E363" s="161"/>
      <c r="F363" s="159"/>
    </row>
    <row r="364" spans="1:6" ht="12.75">
      <c r="A364" s="159"/>
      <c r="B364" s="160"/>
      <c r="C364" s="159"/>
      <c r="D364" s="159"/>
      <c r="E364" s="161"/>
      <c r="F364" s="159"/>
    </row>
    <row r="365" spans="1:6" ht="12.75">
      <c r="A365" s="159"/>
      <c r="B365" s="160"/>
      <c r="C365" s="159"/>
      <c r="D365" s="159"/>
      <c r="E365" s="161"/>
      <c r="F365" s="159"/>
    </row>
    <row r="366" spans="1:6" ht="12.75">
      <c r="A366" s="159"/>
      <c r="B366" s="160"/>
      <c r="C366" s="159"/>
      <c r="D366" s="159"/>
      <c r="E366" s="161"/>
      <c r="F366" s="159"/>
    </row>
    <row r="367" spans="1:6" ht="12.75">
      <c r="A367" s="159"/>
      <c r="B367" s="160"/>
      <c r="C367" s="159"/>
      <c r="D367" s="159"/>
      <c r="E367" s="161"/>
      <c r="F367" s="159"/>
    </row>
    <row r="368" spans="1:6" ht="12.75">
      <c r="A368" s="159"/>
      <c r="B368" s="160"/>
      <c r="C368" s="159"/>
      <c r="D368" s="159"/>
      <c r="E368" s="161"/>
      <c r="F368" s="159"/>
    </row>
    <row r="369" spans="1:6" ht="12.75">
      <c r="A369" s="159"/>
      <c r="B369" s="160"/>
      <c r="C369" s="159"/>
      <c r="D369" s="159"/>
      <c r="E369" s="161"/>
      <c r="F369" s="159"/>
    </row>
    <row r="370" spans="1:6" ht="12.75">
      <c r="A370" s="159"/>
      <c r="B370" s="160"/>
      <c r="C370" s="159"/>
      <c r="D370" s="159"/>
      <c r="E370" s="161"/>
      <c r="F370" s="159"/>
    </row>
    <row r="371" spans="1:6" ht="12.75">
      <c r="A371" s="159"/>
      <c r="B371" s="160"/>
      <c r="C371" s="159"/>
      <c r="D371" s="159"/>
      <c r="E371" s="161"/>
      <c r="F371" s="159"/>
    </row>
    <row r="372" spans="1:6" ht="12.75">
      <c r="A372" s="159"/>
      <c r="B372" s="160"/>
      <c r="C372" s="159"/>
      <c r="D372" s="159"/>
      <c r="E372" s="161"/>
      <c r="F372" s="159"/>
    </row>
    <row r="373" spans="1:6" ht="12.75">
      <c r="A373" s="159"/>
      <c r="B373" s="160"/>
      <c r="C373" s="159"/>
      <c r="D373" s="159"/>
      <c r="E373" s="161"/>
      <c r="F373" s="159"/>
    </row>
    <row r="374" spans="1:6" ht="12.75">
      <c r="A374" s="159"/>
      <c r="B374" s="160"/>
      <c r="C374" s="159"/>
      <c r="D374" s="159"/>
      <c r="E374" s="161"/>
      <c r="F374" s="159"/>
    </row>
    <row r="375" spans="1:6" ht="12.75">
      <c r="A375" s="159"/>
      <c r="B375" s="160"/>
      <c r="C375" s="159"/>
      <c r="D375" s="159"/>
      <c r="E375" s="161"/>
      <c r="F375" s="159"/>
    </row>
    <row r="376" spans="1:6" ht="12.75">
      <c r="A376" s="159"/>
      <c r="B376" s="160"/>
      <c r="C376" s="159"/>
      <c r="D376" s="159"/>
      <c r="E376" s="161"/>
      <c r="F376" s="159"/>
    </row>
    <row r="377" spans="1:6" ht="12.75">
      <c r="A377" s="159"/>
      <c r="B377" s="160"/>
      <c r="C377" s="159"/>
      <c r="D377" s="159"/>
      <c r="E377" s="161"/>
      <c r="F377" s="159"/>
    </row>
    <row r="378" spans="1:6" ht="12.75">
      <c r="A378" s="159"/>
      <c r="B378" s="160"/>
      <c r="C378" s="159"/>
      <c r="D378" s="159"/>
      <c r="E378" s="161"/>
      <c r="F378" s="159"/>
    </row>
    <row r="379" spans="1:6" ht="12.75">
      <c r="A379" s="159"/>
      <c r="B379" s="160"/>
      <c r="C379" s="159"/>
      <c r="D379" s="159"/>
      <c r="E379" s="161"/>
      <c r="F379" s="159"/>
    </row>
    <row r="380" spans="1:6" ht="12.75">
      <c r="A380" s="159"/>
      <c r="B380" s="160"/>
      <c r="C380" s="159"/>
      <c r="D380" s="159"/>
      <c r="E380" s="161"/>
      <c r="F380" s="159"/>
    </row>
    <row r="381" spans="1:6" ht="12.75">
      <c r="A381" s="159"/>
      <c r="B381" s="160"/>
      <c r="C381" s="159"/>
      <c r="D381" s="159"/>
      <c r="E381" s="161"/>
      <c r="F381" s="159"/>
    </row>
    <row r="382" spans="1:6" ht="12.75">
      <c r="A382" s="159"/>
      <c r="B382" s="160"/>
      <c r="C382" s="159"/>
      <c r="D382" s="159"/>
      <c r="E382" s="161"/>
      <c r="F382" s="159"/>
    </row>
    <row r="383" spans="1:6" ht="12.75">
      <c r="A383" s="159"/>
      <c r="B383" s="160"/>
      <c r="C383" s="159"/>
      <c r="D383" s="159"/>
      <c r="E383" s="161"/>
      <c r="F383" s="159"/>
    </row>
    <row r="384" spans="1:6" ht="12.75">
      <c r="A384" s="159"/>
      <c r="B384" s="160"/>
      <c r="C384" s="159"/>
      <c r="D384" s="159"/>
      <c r="E384" s="161"/>
      <c r="F384" s="159"/>
    </row>
    <row r="385" spans="1:6" ht="12.75">
      <c r="A385" s="159"/>
      <c r="B385" s="160"/>
      <c r="C385" s="159"/>
      <c r="D385" s="159"/>
      <c r="E385" s="161"/>
      <c r="F385" s="159"/>
    </row>
    <row r="386" spans="1:6" ht="12.75">
      <c r="A386" s="159"/>
      <c r="B386" s="160"/>
      <c r="C386" s="159"/>
      <c r="D386" s="159"/>
      <c r="E386" s="161"/>
      <c r="F386" s="159"/>
    </row>
    <row r="387" spans="1:6" ht="12.75">
      <c r="A387" s="159"/>
      <c r="B387" s="160"/>
      <c r="C387" s="159"/>
      <c r="D387" s="159"/>
      <c r="E387" s="161"/>
      <c r="F387" s="159"/>
    </row>
    <row r="388" spans="1:6" ht="12.75">
      <c r="A388" s="159"/>
      <c r="B388" s="160"/>
      <c r="C388" s="159"/>
      <c r="D388" s="159"/>
      <c r="E388" s="161"/>
      <c r="F388" s="159"/>
    </row>
    <row r="389" spans="1:6" ht="12.75">
      <c r="A389" s="159"/>
      <c r="B389" s="160"/>
      <c r="C389" s="159"/>
      <c r="D389" s="159"/>
      <c r="E389" s="161"/>
      <c r="F389" s="159"/>
    </row>
    <row r="390" spans="1:6" ht="12.75">
      <c r="A390" s="159"/>
      <c r="B390" s="160"/>
      <c r="C390" s="159"/>
      <c r="D390" s="159"/>
      <c r="E390" s="161"/>
      <c r="F390" s="159"/>
    </row>
    <row r="391" spans="1:6" ht="12.75">
      <c r="A391" s="159"/>
      <c r="B391" s="160"/>
      <c r="C391" s="159"/>
      <c r="D391" s="159"/>
      <c r="E391" s="161"/>
      <c r="F391" s="159"/>
    </row>
    <row r="392" spans="1:6" ht="12.75">
      <c r="A392" s="159"/>
      <c r="B392" s="160"/>
      <c r="C392" s="159"/>
      <c r="D392" s="159"/>
      <c r="E392" s="161"/>
      <c r="F392" s="159"/>
    </row>
    <row r="393" spans="1:6" ht="12.75">
      <c r="A393" s="159"/>
      <c r="B393" s="160"/>
      <c r="C393" s="159"/>
      <c r="D393" s="159"/>
      <c r="E393" s="161"/>
      <c r="F393" s="159"/>
    </row>
    <row r="394" spans="1:6" ht="12.75">
      <c r="A394" s="159"/>
      <c r="B394" s="160"/>
      <c r="C394" s="159"/>
      <c r="D394" s="159"/>
      <c r="E394" s="161"/>
      <c r="F394" s="159"/>
    </row>
    <row r="395" spans="1:6" ht="12.75">
      <c r="A395" s="159"/>
      <c r="B395" s="160"/>
      <c r="C395" s="159"/>
      <c r="D395" s="159"/>
      <c r="E395" s="161"/>
      <c r="F395" s="159"/>
    </row>
    <row r="396" spans="1:6" ht="12.75">
      <c r="A396" s="159"/>
      <c r="B396" s="160"/>
      <c r="C396" s="159"/>
      <c r="D396" s="159"/>
      <c r="E396" s="161"/>
      <c r="F396" s="159"/>
    </row>
    <row r="397" spans="1:6" ht="12.75">
      <c r="A397" s="159"/>
      <c r="B397" s="160"/>
      <c r="C397" s="159"/>
      <c r="D397" s="159"/>
      <c r="E397" s="161"/>
      <c r="F397" s="159"/>
    </row>
    <row r="398" spans="1:6" ht="12.75">
      <c r="A398" s="159"/>
      <c r="B398" s="160"/>
      <c r="C398" s="159"/>
      <c r="D398" s="159"/>
      <c r="E398" s="161"/>
      <c r="F398" s="159"/>
    </row>
    <row r="399" spans="1:6" ht="12.75">
      <c r="A399" s="159"/>
      <c r="B399" s="160"/>
      <c r="C399" s="159"/>
      <c r="D399" s="159"/>
      <c r="E399" s="161"/>
      <c r="F399" s="159"/>
    </row>
    <row r="400" spans="1:6" ht="12.75">
      <c r="A400" s="159"/>
      <c r="B400" s="160"/>
      <c r="C400" s="159"/>
      <c r="D400" s="159"/>
      <c r="E400" s="161"/>
      <c r="F400" s="159"/>
    </row>
    <row r="401" spans="1:6" ht="12.75">
      <c r="A401" s="159"/>
      <c r="B401" s="160"/>
      <c r="C401" s="159"/>
      <c r="D401" s="159"/>
      <c r="E401" s="161"/>
      <c r="F401" s="159"/>
    </row>
    <row r="402" spans="1:6" ht="12.75">
      <c r="A402" s="159"/>
      <c r="B402" s="160"/>
      <c r="C402" s="159"/>
      <c r="D402" s="159"/>
      <c r="E402" s="161"/>
      <c r="F402" s="159"/>
    </row>
    <row r="403" spans="1:6" ht="12.75">
      <c r="A403" s="159"/>
      <c r="B403" s="160"/>
      <c r="C403" s="159"/>
      <c r="D403" s="159"/>
      <c r="E403" s="161"/>
      <c r="F403" s="159"/>
    </row>
    <row r="404" spans="1:6" ht="12.75">
      <c r="A404" s="159"/>
      <c r="B404" s="160"/>
      <c r="C404" s="159"/>
      <c r="D404" s="159"/>
      <c r="E404" s="161"/>
      <c r="F404" s="159"/>
    </row>
    <row r="405" spans="1:6" ht="12.75">
      <c r="A405" s="159"/>
      <c r="B405" s="160"/>
      <c r="C405" s="159"/>
      <c r="D405" s="159"/>
      <c r="E405" s="161"/>
      <c r="F405" s="159"/>
    </row>
    <row r="406" spans="1:6" ht="12.75">
      <c r="A406" s="159"/>
      <c r="B406" s="160"/>
      <c r="C406" s="159"/>
      <c r="D406" s="159"/>
      <c r="E406" s="161"/>
      <c r="F406" s="159"/>
    </row>
    <row r="407" spans="1:6" ht="12.75">
      <c r="A407" s="159"/>
      <c r="B407" s="160"/>
      <c r="C407" s="159"/>
      <c r="D407" s="159"/>
      <c r="E407" s="161"/>
      <c r="F407" s="159"/>
    </row>
    <row r="408" spans="1:6" ht="12.75">
      <c r="A408" s="159"/>
      <c r="B408" s="160"/>
      <c r="C408" s="159"/>
      <c r="D408" s="159"/>
      <c r="E408" s="161"/>
      <c r="F408" s="159"/>
    </row>
    <row r="409" spans="1:6" ht="12.75">
      <c r="A409" s="159"/>
      <c r="B409" s="160"/>
      <c r="C409" s="159"/>
      <c r="D409" s="159"/>
      <c r="E409" s="161"/>
      <c r="F409" s="159"/>
    </row>
    <row r="410" spans="1:6" ht="12.75">
      <c r="A410" s="159"/>
      <c r="B410" s="160"/>
      <c r="C410" s="159"/>
      <c r="D410" s="159"/>
      <c r="E410" s="161"/>
      <c r="F410" s="159"/>
    </row>
    <row r="411" spans="1:6" ht="12.75">
      <c r="A411" s="159"/>
      <c r="B411" s="160"/>
      <c r="C411" s="159"/>
      <c r="D411" s="159"/>
      <c r="E411" s="161"/>
      <c r="F411" s="159"/>
    </row>
    <row r="412" spans="1:6" ht="12.75">
      <c r="A412" s="159"/>
      <c r="B412" s="160"/>
      <c r="C412" s="159"/>
      <c r="D412" s="159"/>
      <c r="E412" s="161"/>
      <c r="F412" s="159"/>
    </row>
    <row r="413" spans="1:6" ht="12.75">
      <c r="A413" s="159"/>
      <c r="B413" s="160"/>
      <c r="C413" s="159"/>
      <c r="D413" s="159"/>
      <c r="E413" s="161"/>
      <c r="F413" s="159"/>
    </row>
  </sheetData>
  <sheetProtection sheet="1" objects="1" scenarios="1" selectLockedCells="1" selectUnlockedCells="1"/>
  <mergeCells count="10">
    <mergeCell ref="B24:B25"/>
    <mergeCell ref="C24:H25"/>
    <mergeCell ref="F27:H27"/>
    <mergeCell ref="J7:L8"/>
    <mergeCell ref="J9:L10"/>
    <mergeCell ref="B5:B6"/>
    <mergeCell ref="B7:B8"/>
    <mergeCell ref="B9:B10"/>
    <mergeCell ref="B11:B12"/>
    <mergeCell ref="C16:H17"/>
  </mergeCells>
  <printOptions/>
  <pageMargins left="0.11811023622047245" right="0.11811023622047245" top="0.35433070866141736" bottom="0.35433070866141736" header="0.31496062992125984" footer="0.31496062992125984"/>
  <pageSetup blackAndWhite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3">
    <tabColor rgb="FF0000FF"/>
  </sheetPr>
  <dimension ref="B2:U109"/>
  <sheetViews>
    <sheetView zoomScalePageLayoutView="0" workbookViewId="0" topLeftCell="A36">
      <selection activeCell="B2" sqref="B2:L54"/>
    </sheetView>
  </sheetViews>
  <sheetFormatPr defaultColWidth="10.28125" defaultRowHeight="12.75"/>
  <cols>
    <col min="1" max="1" width="3.7109375" style="1" customWidth="1"/>
    <col min="2" max="2" width="1.57421875" style="1" customWidth="1"/>
    <col min="3" max="3" width="35.57421875" style="1" customWidth="1"/>
    <col min="4" max="4" width="8.140625" style="1" customWidth="1"/>
    <col min="5" max="5" width="6.57421875" style="1" customWidth="1"/>
    <col min="6" max="6" width="6.7109375" style="1" customWidth="1"/>
    <col min="7" max="7" width="4.28125" style="1" customWidth="1"/>
    <col min="8" max="8" width="8.8515625" style="1" customWidth="1"/>
    <col min="9" max="9" width="7.140625" style="1" customWidth="1"/>
    <col min="10" max="10" width="1.1484375" style="1" customWidth="1"/>
    <col min="11" max="11" width="10.28125" style="1" customWidth="1"/>
    <col min="12" max="12" width="1.57421875" style="1" customWidth="1"/>
    <col min="13" max="13" width="3.140625" style="1" customWidth="1"/>
    <col min="14" max="14" width="23.140625" style="1" hidden="1" customWidth="1"/>
    <col min="15" max="15" width="6.8515625" style="4" hidden="1" customWidth="1"/>
    <col min="16" max="16" width="4.140625" style="4" hidden="1" customWidth="1"/>
    <col min="17" max="17" width="4.421875" style="4" hidden="1" customWidth="1"/>
    <col min="18" max="18" width="2.140625" style="1" customWidth="1"/>
    <col min="19" max="20" width="10.28125" style="1" customWidth="1"/>
    <col min="21" max="21" width="19.421875" style="1" customWidth="1"/>
    <col min="22" max="16384" width="10.28125" style="1" customWidth="1"/>
  </cols>
  <sheetData>
    <row r="1" ht="5.25" customHeight="1"/>
    <row r="2" spans="2:12" ht="23.25" customHeight="1">
      <c r="B2" s="716" t="s">
        <v>218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</row>
    <row r="3" spans="3:11" ht="23.25" customHeight="1" thickBot="1">
      <c r="C3" s="716" t="s">
        <v>219</v>
      </c>
      <c r="D3" s="717"/>
      <c r="E3" s="717"/>
      <c r="F3" s="717"/>
      <c r="G3" s="717"/>
      <c r="H3" s="717"/>
      <c r="I3" s="717"/>
      <c r="J3" s="717"/>
      <c r="K3" s="717"/>
    </row>
    <row r="4" spans="3:17" ht="23.25" customHeight="1">
      <c r="C4" s="448" t="str">
        <f>'Tlačivo na zostavy'!$S$24</f>
        <v>Podbrezová</v>
      </c>
      <c r="D4" s="380"/>
      <c r="E4" s="380"/>
      <c r="F4" s="380"/>
      <c r="G4" s="380"/>
      <c r="H4" s="380"/>
      <c r="I4" s="718">
        <f>'Tlačivo na zostavy'!$U$22</f>
        <v>42435</v>
      </c>
      <c r="J4" s="719"/>
      <c r="K4" s="719"/>
      <c r="N4" s="733" t="s">
        <v>109</v>
      </c>
      <c r="O4" s="729" t="s">
        <v>110</v>
      </c>
      <c r="P4" s="729" t="s">
        <v>63</v>
      </c>
      <c r="Q4" s="731" t="s">
        <v>95</v>
      </c>
    </row>
    <row r="5" spans="2:17" ht="9.75" customHeight="1" thickBo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N5" s="734"/>
      <c r="O5" s="730"/>
      <c r="P5" s="730"/>
      <c r="Q5" s="732"/>
    </row>
    <row r="6" spans="2:17" ht="17.25" customHeight="1" thickBot="1">
      <c r="B6" s="15"/>
      <c r="C6" s="229" t="str">
        <f>Zostava1!$D$3</f>
        <v>MKK Galanta</v>
      </c>
      <c r="D6" s="285" t="s">
        <v>62</v>
      </c>
      <c r="E6" s="286" t="s">
        <v>25</v>
      </c>
      <c r="F6" s="287" t="s">
        <v>28</v>
      </c>
      <c r="G6" s="287" t="s">
        <v>26</v>
      </c>
      <c r="H6" s="288" t="s">
        <v>27</v>
      </c>
      <c r="I6" s="289" t="s">
        <v>63</v>
      </c>
      <c r="J6" s="290"/>
      <c r="K6" s="291" t="s">
        <v>39</v>
      </c>
      <c r="L6" s="15"/>
      <c r="N6" s="175" t="str">
        <f>$C$6</f>
        <v>MKK Galanta</v>
      </c>
      <c r="O6" s="176">
        <f>$H$11</f>
        <v>1652</v>
      </c>
      <c r="P6" s="176" t="str">
        <f>IF(O6=LARGE(O6:O11,1),"1",IF(O6=LARGE(O6:O11,2),"2",IF(O6=LARGE(O6:O11,3),"3",IF(O6=LARGE(O6:O11,4),"4",IF(O6=LARGE(O6:O11,5),"5",IF(O6=LARGE(O6:O11,6),"6"))))))</f>
        <v>3</v>
      </c>
      <c r="Q6" s="177" t="str">
        <f>IF(O6=LARGE(O6:O11,1),"7",IF(O6=LARGE(O6:O11,2),"5",IF(O6=LARGE(O6:O11,3),"4",IF(O6=LARGE(O6:O11,4),"3",IF(O6=LARGE(O6:O11,5),"2",IF(O6=LARGE(O6:O11,6),"1"))))))</f>
        <v>4</v>
      </c>
    </row>
    <row r="7" spans="2:21" ht="18.75" customHeight="1">
      <c r="B7" s="15"/>
      <c r="C7" s="231" t="str">
        <f>Zostava1!D4</f>
        <v>Rózsár Tibor</v>
      </c>
      <c r="D7" s="230" t="str">
        <f>Zostava1!E4</f>
        <v>000110</v>
      </c>
      <c r="E7" s="36">
        <f>'CSV 1-12'!B17</f>
        <v>371</v>
      </c>
      <c r="F7" s="36">
        <f>'CSV 1-12'!C17</f>
        <v>156</v>
      </c>
      <c r="G7" s="36">
        <f>'CSV 1-12'!D17</f>
        <v>7</v>
      </c>
      <c r="H7" s="217">
        <f>'CSV 1-12'!E17</f>
        <v>527</v>
      </c>
      <c r="K7" s="223"/>
      <c r="L7" s="15"/>
      <c r="N7" s="178" t="str">
        <f>$C$13</f>
        <v>TJ Slavoj Veľký Šariš</v>
      </c>
      <c r="O7" s="179">
        <f>$H$18</f>
        <v>1603</v>
      </c>
      <c r="P7" s="179" t="str">
        <f>IF(O7=LARGE(O6:O11,1),"1",IF(O7=LARGE(O6:O11,2),"2",IF(O7=LARGE(O6:O11,3),"3",IF(O7=LARGE(O6:O11,4),"4",IF(O7=LARGE(O6:O11,5),"5",IF(O7=LARGE(O6:O11,6),"6"))))))</f>
        <v>5</v>
      </c>
      <c r="Q7" s="177" t="str">
        <f>IF(O7=LARGE(O6:O11,1),"7",IF(O7=LARGE(O6:O11,2),"5",IF(O7=LARGE(O6:O11,3),"4",IF(O7=LARGE(O6:O11,4),"3",IF(O7=LARGE(O6:O11,5),"2",IF(O7=LARGE(O6:O11,6),"1"))))))</f>
        <v>2</v>
      </c>
      <c r="S7" s="720" t="s">
        <v>256</v>
      </c>
      <c r="T7" s="721"/>
      <c r="U7" s="722"/>
    </row>
    <row r="8" spans="2:21" ht="18.75" customHeight="1">
      <c r="B8" s="15"/>
      <c r="C8" s="231" t="str">
        <f>Zostava1!D5</f>
        <v>Mazúchová Nikola</v>
      </c>
      <c r="D8" s="230" t="str">
        <f>Zostava1!E5</f>
        <v>986010</v>
      </c>
      <c r="E8" s="36">
        <f>'CSV 1-12'!B86</f>
        <v>357</v>
      </c>
      <c r="F8" s="36">
        <f>'CSV 1-12'!C86</f>
        <v>193</v>
      </c>
      <c r="G8" s="36">
        <f>'CSV 1-12'!D86</f>
        <v>6</v>
      </c>
      <c r="H8" s="37">
        <f>'CSV 1-12'!E86</f>
        <v>550</v>
      </c>
      <c r="K8" s="223"/>
      <c r="L8" s="15"/>
      <c r="N8" s="178" t="str">
        <f>$C$20</f>
        <v>TJ Rakovice A</v>
      </c>
      <c r="O8" s="179">
        <f>$H$25</f>
        <v>1669</v>
      </c>
      <c r="P8" s="179" t="str">
        <f>IF(O8=LARGE(O6:O11,1),"1",IF(O8=LARGE(O6:O11,2),"2",IF(O8=LARGE(O6:O11,3),"3",IF(O8=LARGE(O6:O11,4),"4",IF(O8=LARGE(O6:O11,5),"5",IF(O8=LARGE(O6:O11,6),"6"))))))</f>
        <v>2</v>
      </c>
      <c r="Q8" s="177" t="str">
        <f>IF(O8=LARGE(O6:O11,1),"7",IF(O8=LARGE(O6:O11,2),"5",IF(O8=LARGE(O6:O11,3),"4",IF(O8=LARGE(O6:O11,4),"3",IF(O8=LARGE(O6:O11,5),"2",IF(O8=LARGE(O6:O11,6),"1"))))))</f>
        <v>5</v>
      </c>
      <c r="S8" s="723"/>
      <c r="T8" s="724"/>
      <c r="U8" s="725"/>
    </row>
    <row r="9" spans="2:21" ht="18.75" customHeight="1" thickBot="1">
      <c r="B9" s="15"/>
      <c r="C9" s="231" t="str">
        <f>Zostava1!D6</f>
        <v>Dvorščák Samuel</v>
      </c>
      <c r="D9" s="230" t="str">
        <f>Zostava1!E6</f>
        <v>000329</v>
      </c>
      <c r="E9" s="36">
        <f>'CSV 13-24'!B24</f>
        <v>346</v>
      </c>
      <c r="F9" s="36">
        <f>'CSV 13-24'!C24</f>
        <v>208</v>
      </c>
      <c r="G9" s="36">
        <f>'CSV 13-24'!D24</f>
        <v>3</v>
      </c>
      <c r="H9" s="37">
        <f>'CSV 13-24'!E24</f>
        <v>554</v>
      </c>
      <c r="K9" s="224"/>
      <c r="L9" s="15"/>
      <c r="N9" s="178" t="str">
        <f>$C$27</f>
        <v>ŽP Sport Podbrezová</v>
      </c>
      <c r="O9" s="179">
        <f>$H$32</f>
        <v>1701</v>
      </c>
      <c r="P9" s="179" t="str">
        <f>IF(O9=LARGE(O6:O11,1),"1",IF(O9=LARGE(O6:O11,2),"2",IF(O9=LARGE(O6:O11,3),"3",IF(O9=LARGE(O6:O11,4),"4",IF(O9=LARGE(O6:O11,5),"5",IF(O9=LARGE(O6:O11,6),"6"))))))</f>
        <v>1</v>
      </c>
      <c r="Q9" s="177" t="str">
        <f>IF(O9=LARGE(O6:O11,1),"7",IF(O9=LARGE(O6:O11,2),"5",IF(O9=LARGE(O6:O11,3),"4",IF(O9=LARGE(O6:O11,4),"3",IF(O9=LARGE(O6:O11,5),"2",IF(O9=LARGE(O6:O11,6),"1"))))))</f>
        <v>7</v>
      </c>
      <c r="S9" s="723" t="s">
        <v>267</v>
      </c>
      <c r="T9" s="724"/>
      <c r="U9" s="725"/>
    </row>
    <row r="10" spans="2:21" ht="18.75" customHeight="1" thickBot="1">
      <c r="B10" s="15"/>
      <c r="C10" s="231" t="str">
        <f>Zostava1!D7</f>
        <v>Machálková Patrícia</v>
      </c>
      <c r="D10" s="230" t="str">
        <f>Zostava1!E7</f>
        <v>995415</v>
      </c>
      <c r="E10" s="36">
        <f>'CSV 13-24'!B93</f>
        <v>384</v>
      </c>
      <c r="F10" s="36">
        <f>'CSV 13-24'!C93</f>
        <v>164</v>
      </c>
      <c r="G10" s="36">
        <f>'CSV 13-24'!D93</f>
        <v>5</v>
      </c>
      <c r="H10" s="37">
        <f>'CSV 13-24'!E93</f>
        <v>548</v>
      </c>
      <c r="I10" s="184" t="str">
        <f>P6</f>
        <v>3</v>
      </c>
      <c r="J10" s="47" t="e">
        <f>#REF!</f>
        <v>#REF!</v>
      </c>
      <c r="K10" s="225" t="str">
        <f>Q6</f>
        <v>4</v>
      </c>
      <c r="L10" s="15"/>
      <c r="N10" s="178" t="str">
        <f>$C$34</f>
        <v>ŠK Modranka</v>
      </c>
      <c r="O10" s="179">
        <f>$H$39</f>
        <v>1646</v>
      </c>
      <c r="P10" s="179" t="str">
        <f>IF(O10=LARGE(O6:O11,1),"1",IF(O10=LARGE(O6:O11,2),"2",IF(O10=LARGE(O6:O11,3),"3",IF(O10=LARGE(O6:O11,4),"4",IF(O10=LARGE(O6:O11,5),"5",IF(O10=LARGE(O6:O11,6),"6"))))))</f>
        <v>4</v>
      </c>
      <c r="Q10" s="177" t="str">
        <f>IF(O10=LARGE(O6:O11,1),"7",IF(O10=LARGE(O6:O11,2),"5",IF(O10=LARGE(O6:O11,3),"4",IF(O10=LARGE(O6:O11,4),"3",IF(O10=LARGE(O6:O11,5),"2",IF(O10=LARGE(O6:O11,6),"1"))))))</f>
        <v>3</v>
      </c>
      <c r="S10" s="726"/>
      <c r="T10" s="727"/>
      <c r="U10" s="728"/>
    </row>
    <row r="11" spans="2:17" ht="22.5" customHeight="1" thickBot="1">
      <c r="B11" s="15"/>
      <c r="C11" s="232"/>
      <c r="D11" s="233"/>
      <c r="E11" s="234"/>
      <c r="F11" s="234"/>
      <c r="G11" s="234"/>
      <c r="H11" s="226">
        <f>LARGE(H7:H10,1)+LARGE(H7:H10,2)+LARGE(H7:H10,3)</f>
        <v>1652</v>
      </c>
      <c r="I11" s="227"/>
      <c r="J11" s="69"/>
      <c r="K11" s="228"/>
      <c r="L11" s="15"/>
      <c r="N11" s="180" t="str">
        <f>$C$41</f>
        <v>FTC Fiľakovo</v>
      </c>
      <c r="O11" s="181">
        <f>$H$46</f>
        <v>1485</v>
      </c>
      <c r="P11" s="181" t="str">
        <f>IF(O11=LARGE(O6:O11,1),"1",IF(O11=LARGE(O6:O11,2),"2",IF(O11=LARGE(O6:O11,3),"3",IF(O11=LARGE(O6:O11,4),"4",IF(O11=LARGE(O6:O11,5),"5",IF(O11=LARGE(O6:O11,6),"6"))))))</f>
        <v>6</v>
      </c>
      <c r="Q11" s="182" t="str">
        <f>IF(O11=LARGE(O6:O11,1),"7",IF(O11=LARGE(O6:O11,2),"5",IF(O11=LARGE(O6:O11,3),"4",IF(O11=LARGE(O6:O11,4),"3",IF(O11=LARGE(O6:O11,5),"2",IF(O11=LARGE(O6:O11,6),"1"))))))</f>
        <v>1</v>
      </c>
    </row>
    <row r="12" spans="2:12" ht="9.75" customHeight="1" thickBo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21" ht="17.25" customHeight="1">
      <c r="B13" s="15"/>
      <c r="C13" s="229" t="str">
        <f>Zostava1!$D$9</f>
        <v>TJ Slavoj Veľký Šariš</v>
      </c>
      <c r="D13" s="285" t="s">
        <v>62</v>
      </c>
      <c r="E13" s="286" t="s">
        <v>25</v>
      </c>
      <c r="F13" s="287" t="s">
        <v>28</v>
      </c>
      <c r="G13" s="292" t="s">
        <v>26</v>
      </c>
      <c r="H13" s="288" t="s">
        <v>27</v>
      </c>
      <c r="I13" s="289" t="s">
        <v>63</v>
      </c>
      <c r="J13" s="290"/>
      <c r="K13" s="291" t="s">
        <v>39</v>
      </c>
      <c r="L13" s="15"/>
      <c r="S13" s="740" t="s">
        <v>264</v>
      </c>
      <c r="T13" s="741"/>
      <c r="U13" s="742"/>
    </row>
    <row r="14" spans="2:21" ht="18.75" customHeight="1">
      <c r="B14" s="15"/>
      <c r="C14" s="231" t="str">
        <f>Zostava1!D10</f>
        <v>Foriš Marián</v>
      </c>
      <c r="D14" s="230" t="str">
        <f>Zostava1!E10</f>
        <v>980703</v>
      </c>
      <c r="E14" s="36">
        <f>'CSV 1-12'!B65</f>
        <v>381</v>
      </c>
      <c r="F14" s="36">
        <f>'CSV 1-12'!C65</f>
        <v>180</v>
      </c>
      <c r="G14" s="36">
        <f>'CSV 1-12'!D65</f>
        <v>2</v>
      </c>
      <c r="H14" s="37">
        <f>'CSV 1-12'!E65</f>
        <v>561</v>
      </c>
      <c r="K14" s="223"/>
      <c r="L14" s="15"/>
      <c r="S14" s="743"/>
      <c r="T14" s="744"/>
      <c r="U14" s="745"/>
    </row>
    <row r="15" spans="2:21" ht="18.75" customHeight="1">
      <c r="B15" s="15"/>
      <c r="C15" s="231" t="str">
        <f>Zostava1!D11</f>
        <v>Slanina Martin</v>
      </c>
      <c r="D15" s="230" t="str">
        <f>Zostava1!E11</f>
        <v>000707</v>
      </c>
      <c r="E15" s="36">
        <f>'CSV 1-12'!B45</f>
        <v>376</v>
      </c>
      <c r="F15" s="36">
        <f>'CSV 1-12'!C45</f>
        <v>128</v>
      </c>
      <c r="G15" s="36">
        <f>'CSV 1-12'!D45</f>
        <v>19</v>
      </c>
      <c r="H15" s="37">
        <f>'CSV 1-12'!E45</f>
        <v>504</v>
      </c>
      <c r="K15" s="223"/>
      <c r="L15" s="15"/>
      <c r="S15" s="743" t="s">
        <v>263</v>
      </c>
      <c r="T15" s="744"/>
      <c r="U15" s="745"/>
    </row>
    <row r="16" spans="2:21" ht="18.75" customHeight="1" thickBot="1">
      <c r="B16" s="15"/>
      <c r="C16" s="231" t="str">
        <f>Zostava1!D12</f>
        <v>Kažimír Oliver</v>
      </c>
      <c r="D16" s="230" t="str">
        <f>Zostava1!E12</f>
        <v>010103</v>
      </c>
      <c r="E16" s="36">
        <f>'CSV 13-24'!B72</f>
        <v>360</v>
      </c>
      <c r="F16" s="36">
        <f>'CSV 13-24'!C72</f>
        <v>178</v>
      </c>
      <c r="G16" s="36">
        <f>'CSV 13-24'!D72</f>
        <v>8</v>
      </c>
      <c r="H16" s="37">
        <f>'CSV 13-24'!E72</f>
        <v>538</v>
      </c>
      <c r="K16" s="224"/>
      <c r="L16" s="15"/>
      <c r="S16" s="743"/>
      <c r="T16" s="744"/>
      <c r="U16" s="745"/>
    </row>
    <row r="17" spans="2:21" ht="18.75" customHeight="1" thickBot="1">
      <c r="B17" s="15"/>
      <c r="C17" s="231" t="str">
        <f>Zostava1!D13</f>
        <v>Vrbová Kamila/85h. Kucko Richard</v>
      </c>
      <c r="D17" s="230" t="str">
        <f>Zostava1!E13</f>
        <v>015117</v>
      </c>
      <c r="E17" s="36">
        <f>'CSV 13-24'!B52</f>
        <v>342</v>
      </c>
      <c r="F17" s="36">
        <f>'CSV 13-24'!C52</f>
        <v>138</v>
      </c>
      <c r="G17" s="36">
        <f>'CSV 13-24'!D52</f>
        <v>16</v>
      </c>
      <c r="H17" s="37">
        <f>'CSV 13-24'!E52</f>
        <v>480</v>
      </c>
      <c r="I17" s="185" t="str">
        <f>P7</f>
        <v>5</v>
      </c>
      <c r="J17" s="186" t="e">
        <f>#REF!</f>
        <v>#REF!</v>
      </c>
      <c r="K17" s="279" t="str">
        <f>Q7</f>
        <v>2</v>
      </c>
      <c r="L17" s="15"/>
      <c r="S17" s="743" t="s">
        <v>265</v>
      </c>
      <c r="T17" s="744"/>
      <c r="U17" s="745"/>
    </row>
    <row r="18" spans="2:21" ht="22.5" customHeight="1" thickBot="1">
      <c r="B18" s="15"/>
      <c r="C18" s="232"/>
      <c r="D18" s="233"/>
      <c r="E18" s="234"/>
      <c r="F18" s="234"/>
      <c r="G18" s="280"/>
      <c r="H18" s="281">
        <f>LARGE(H14:H17,1)+LARGE(H14:H17,2)+LARGE(H14:H17,3)</f>
        <v>1603</v>
      </c>
      <c r="I18" s="69"/>
      <c r="J18" s="69"/>
      <c r="K18" s="228"/>
      <c r="L18" s="15"/>
      <c r="Q18" s="4">
        <f>IF(P11=0,1,"")</f>
      </c>
      <c r="S18" s="743"/>
      <c r="T18" s="744"/>
      <c r="U18" s="745"/>
    </row>
    <row r="19" spans="2:21" ht="9.75" customHeight="1" thickBo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S19" s="743" t="s">
        <v>266</v>
      </c>
      <c r="T19" s="744"/>
      <c r="U19" s="745"/>
    </row>
    <row r="20" spans="2:21" ht="17.25" customHeight="1" thickBot="1">
      <c r="B20" s="15"/>
      <c r="C20" s="229" t="str">
        <f>Zostava1!$D$15</f>
        <v>TJ Rakovice A</v>
      </c>
      <c r="D20" s="285" t="s">
        <v>62</v>
      </c>
      <c r="E20" s="287" t="s">
        <v>25</v>
      </c>
      <c r="F20" s="287" t="s">
        <v>28</v>
      </c>
      <c r="G20" s="287" t="s">
        <v>26</v>
      </c>
      <c r="H20" s="288" t="s">
        <v>27</v>
      </c>
      <c r="I20" s="289" t="s">
        <v>63</v>
      </c>
      <c r="J20" s="290"/>
      <c r="K20" s="291" t="s">
        <v>39</v>
      </c>
      <c r="L20" s="15"/>
      <c r="S20" s="746"/>
      <c r="T20" s="747"/>
      <c r="U20" s="748"/>
    </row>
    <row r="21" spans="2:12" ht="18.75" customHeight="1">
      <c r="B21" s="15"/>
      <c r="C21" s="231" t="str">
        <f>Zostava1!D16</f>
        <v>Kolníková Patrícia</v>
      </c>
      <c r="D21" s="230" t="str">
        <f>Zostava1!E16</f>
        <v>015412</v>
      </c>
      <c r="E21" s="36">
        <f>'CSV 1-12'!B24</f>
        <v>368</v>
      </c>
      <c r="F21" s="36">
        <f>'CSV 1-12'!C24</f>
        <v>157</v>
      </c>
      <c r="G21" s="36">
        <f>'CSV 1-12'!D24</f>
        <v>11</v>
      </c>
      <c r="H21" s="37">
        <f>'CSV 1-12'!E24</f>
        <v>525</v>
      </c>
      <c r="K21" s="223"/>
      <c r="L21" s="15"/>
    </row>
    <row r="22" spans="2:12" ht="18.75" customHeight="1">
      <c r="B22" s="15"/>
      <c r="C22" s="231" t="str">
        <f>Zostava1!D17</f>
        <v>Šintálová Natália</v>
      </c>
      <c r="D22" s="230" t="str">
        <f>Zostava1!E17</f>
        <v>016113</v>
      </c>
      <c r="E22" s="36">
        <f>'CSV 1-12'!B93</f>
        <v>356</v>
      </c>
      <c r="F22" s="36">
        <f>'CSV 1-12'!C93</f>
        <v>206</v>
      </c>
      <c r="G22" s="36">
        <f>'CSV 1-12'!D93</f>
        <v>4</v>
      </c>
      <c r="H22" s="37">
        <f>'CSV 1-12'!E93</f>
        <v>562</v>
      </c>
      <c r="K22" s="223"/>
      <c r="L22" s="15"/>
    </row>
    <row r="23" spans="2:12" ht="18.75" customHeight="1" thickBot="1">
      <c r="B23" s="15"/>
      <c r="C23" s="231" t="str">
        <f>Zostava1!D18</f>
        <v>Milan Šimon</v>
      </c>
      <c r="D23" s="230" t="str">
        <f>Zostava1!E18</f>
        <v>991228</v>
      </c>
      <c r="E23" s="36">
        <f>'CSV 13-24'!B31</f>
        <v>373</v>
      </c>
      <c r="F23" s="36">
        <f>'CSV 13-24'!C31</f>
        <v>190</v>
      </c>
      <c r="G23" s="36">
        <f>'CSV 13-24'!D31</f>
        <v>7</v>
      </c>
      <c r="H23" s="37">
        <f>'CSV 13-24'!E31</f>
        <v>563</v>
      </c>
      <c r="K23" s="224"/>
      <c r="L23" s="15"/>
    </row>
    <row r="24" spans="2:12" ht="18.75" customHeight="1" thickBot="1">
      <c r="B24" s="15"/>
      <c r="C24" s="231" t="str">
        <f>Zostava1!D19</f>
        <v>Magala Šimon</v>
      </c>
      <c r="D24" s="230" t="str">
        <f>Zostava1!E19</f>
        <v>040226</v>
      </c>
      <c r="E24" s="36">
        <f>'CSV 13-24'!B100</f>
        <v>368</v>
      </c>
      <c r="F24" s="36">
        <f>'CSV 13-24'!C100</f>
        <v>176</v>
      </c>
      <c r="G24" s="36">
        <f>'CSV 13-24'!D100</f>
        <v>6</v>
      </c>
      <c r="H24" s="37">
        <f>'CSV 13-24'!E100</f>
        <v>544</v>
      </c>
      <c r="I24" s="185" t="str">
        <f>P8</f>
        <v>2</v>
      </c>
      <c r="J24" s="186" t="e">
        <f>#REF!</f>
        <v>#REF!</v>
      </c>
      <c r="K24" s="225" t="str">
        <f>Q8</f>
        <v>5</v>
      </c>
      <c r="L24" s="15"/>
    </row>
    <row r="25" spans="2:12" ht="22.5" customHeight="1" thickBot="1">
      <c r="B25" s="15"/>
      <c r="C25" s="282"/>
      <c r="D25" s="283"/>
      <c r="E25" s="234"/>
      <c r="F25" s="234"/>
      <c r="G25" s="284"/>
      <c r="H25" s="281">
        <f>LARGE(H21:H24,1)+LARGE(H21:H24,2)+LARGE(H21:H24,3)</f>
        <v>1669</v>
      </c>
      <c r="I25" s="69"/>
      <c r="J25" s="69"/>
      <c r="K25" s="228"/>
      <c r="L25" s="15"/>
    </row>
    <row r="26" spans="2:12" ht="9.75" customHeight="1" thickBo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2:12" ht="17.25" customHeight="1">
      <c r="B27" s="15"/>
      <c r="C27" s="229" t="str">
        <f>Zostava1!$D$21</f>
        <v>ŽP Sport Podbrezová</v>
      </c>
      <c r="D27" s="293" t="s">
        <v>62</v>
      </c>
      <c r="E27" s="294" t="s">
        <v>25</v>
      </c>
      <c r="F27" s="290" t="s">
        <v>28</v>
      </c>
      <c r="G27" s="295" t="s">
        <v>26</v>
      </c>
      <c r="H27" s="290" t="s">
        <v>27</v>
      </c>
      <c r="I27" s="289" t="s">
        <v>63</v>
      </c>
      <c r="J27" s="290"/>
      <c r="K27" s="291" t="s">
        <v>39</v>
      </c>
      <c r="L27" s="15"/>
    </row>
    <row r="28" spans="2:12" ht="18.75" customHeight="1">
      <c r="B28" s="15"/>
      <c r="C28" s="231" t="str">
        <f>Zostava1!D22</f>
        <v>Ďuricová Michaela</v>
      </c>
      <c r="D28" s="230" t="str">
        <f>Zostava1!E22</f>
        <v>975701</v>
      </c>
      <c r="E28" s="36">
        <f>'CSV 1-12'!B72</f>
        <v>393</v>
      </c>
      <c r="F28" s="36">
        <f>'CSV 1-12'!C72</f>
        <v>178</v>
      </c>
      <c r="G28" s="36">
        <f>'CSV 1-12'!D72</f>
        <v>11</v>
      </c>
      <c r="H28" s="37">
        <f>'CSV 1-12'!E72</f>
        <v>571</v>
      </c>
      <c r="K28" s="223"/>
      <c r="L28" s="15"/>
    </row>
    <row r="29" spans="2:12" ht="18.75" customHeight="1">
      <c r="B29" s="15"/>
      <c r="C29" s="231" t="str">
        <f>Zostava1!D23</f>
        <v>Švantner Marek</v>
      </c>
      <c r="D29" s="230" t="str">
        <f>Zostava1!E23</f>
        <v>990702</v>
      </c>
      <c r="E29" s="36">
        <f>'CSV 1-12'!B52</f>
        <v>373</v>
      </c>
      <c r="F29" s="36">
        <f>'CSV 1-12'!C52</f>
        <v>206</v>
      </c>
      <c r="G29" s="36">
        <f>'CSV 1-12'!D52</f>
        <v>3</v>
      </c>
      <c r="H29" s="37">
        <f>'CSV 1-12'!E52</f>
        <v>579</v>
      </c>
      <c r="K29" s="223"/>
      <c r="L29" s="15"/>
    </row>
    <row r="30" spans="2:12" ht="18.75" customHeight="1" thickBot="1">
      <c r="B30" s="15"/>
      <c r="C30" s="231" t="str">
        <f>Zostava1!D24</f>
        <v>Bánik Filip</v>
      </c>
      <c r="D30" s="230" t="str">
        <f>Zostava1!E24</f>
        <v>030601</v>
      </c>
      <c r="E30" s="36">
        <f>'CSV 13-24'!B79</f>
        <v>358</v>
      </c>
      <c r="F30" s="36">
        <f>'CSV 13-24'!C79</f>
        <v>146</v>
      </c>
      <c r="G30" s="36">
        <f>'CSV 13-24'!D79</f>
        <v>9</v>
      </c>
      <c r="H30" s="37">
        <f>'CSV 13-24'!E79</f>
        <v>504</v>
      </c>
      <c r="K30" s="224"/>
      <c r="L30" s="15"/>
    </row>
    <row r="31" spans="2:12" ht="18.75" customHeight="1" thickBot="1">
      <c r="B31" s="15"/>
      <c r="C31" s="231" t="str">
        <f>Zostava1!D25</f>
        <v>Poliaková Janka</v>
      </c>
      <c r="D31" s="230" t="str">
        <f>Zostava1!E25</f>
        <v>9859625</v>
      </c>
      <c r="E31" s="36">
        <f>'CSV 13-24'!B38</f>
        <v>364</v>
      </c>
      <c r="F31" s="36">
        <f>'CSV 13-24'!C38</f>
        <v>187</v>
      </c>
      <c r="G31" s="36">
        <f>'CSV 13-24'!D38</f>
        <v>4</v>
      </c>
      <c r="H31" s="37">
        <f>'CSV 13-24'!E38</f>
        <v>551</v>
      </c>
      <c r="I31" s="185" t="str">
        <f>P9</f>
        <v>1</v>
      </c>
      <c r="J31" s="186" t="e">
        <f>#REF!</f>
        <v>#REF!</v>
      </c>
      <c r="K31" s="225" t="str">
        <f>Q9</f>
        <v>7</v>
      </c>
      <c r="L31" s="15"/>
    </row>
    <row r="32" spans="2:12" ht="22.5" customHeight="1" thickBot="1">
      <c r="B32" s="15"/>
      <c r="C32" s="232"/>
      <c r="D32" s="233"/>
      <c r="E32" s="280"/>
      <c r="F32" s="234"/>
      <c r="G32" s="284"/>
      <c r="H32" s="281">
        <f>LARGE(H28:H31,1)+LARGE(H28:H31,2)+LARGE(H28:H31,3)</f>
        <v>1701</v>
      </c>
      <c r="I32" s="69"/>
      <c r="J32" s="69"/>
      <c r="K32" s="228"/>
      <c r="L32" s="15"/>
    </row>
    <row r="33" spans="2:12" ht="9.75" customHeight="1" thickBo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2:12" ht="17.25" customHeight="1">
      <c r="B34" s="15"/>
      <c r="C34" s="229" t="str">
        <f>Zostava1!$D$27</f>
        <v>ŠK Modranka</v>
      </c>
      <c r="D34" s="293" t="s">
        <v>62</v>
      </c>
      <c r="E34" s="294" t="s">
        <v>25</v>
      </c>
      <c r="F34" s="290" t="s">
        <v>28</v>
      </c>
      <c r="G34" s="290" t="s">
        <v>26</v>
      </c>
      <c r="H34" s="296" t="s">
        <v>27</v>
      </c>
      <c r="I34" s="289" t="s">
        <v>63</v>
      </c>
      <c r="J34" s="290"/>
      <c r="K34" s="291" t="s">
        <v>39</v>
      </c>
      <c r="L34" s="15"/>
    </row>
    <row r="35" spans="2:12" ht="18.75" customHeight="1">
      <c r="B35" s="15"/>
      <c r="C35" s="231" t="str">
        <f>Zostava1!D28</f>
        <v>Šipkovský Samuel</v>
      </c>
      <c r="D35" s="230" t="str">
        <f>Zostava1!E28</f>
        <v>990930</v>
      </c>
      <c r="E35" s="36">
        <f>'CSV 1-12'!B31</f>
        <v>345</v>
      </c>
      <c r="F35" s="36">
        <f>'CSV 1-12'!C31</f>
        <v>191</v>
      </c>
      <c r="G35" s="36">
        <f>'CSV 1-12'!D31</f>
        <v>10</v>
      </c>
      <c r="H35" s="37">
        <f>'CSV 1-12'!E31</f>
        <v>536</v>
      </c>
      <c r="K35" s="223"/>
      <c r="L35" s="15"/>
    </row>
    <row r="36" spans="2:12" ht="18.75" customHeight="1">
      <c r="B36" s="15"/>
      <c r="C36" s="231" t="str">
        <f>Zostava1!D29</f>
        <v>Jankovičová Dominika</v>
      </c>
      <c r="D36" s="230" t="str">
        <f>Zostava1!E29</f>
        <v>005428</v>
      </c>
      <c r="E36" s="36">
        <f>'CSV 1-12'!B100</f>
        <v>381</v>
      </c>
      <c r="F36" s="36">
        <f>'CSV 1-12'!C100</f>
        <v>169</v>
      </c>
      <c r="G36" s="36">
        <f>'CSV 1-12'!D100</f>
        <v>11</v>
      </c>
      <c r="H36" s="37">
        <f>'CSV 1-12'!E100</f>
        <v>550</v>
      </c>
      <c r="K36" s="223"/>
      <c r="L36" s="15"/>
    </row>
    <row r="37" spans="2:12" ht="18.75" customHeight="1" thickBot="1">
      <c r="B37" s="15"/>
      <c r="C37" s="231" t="str">
        <f>Zostava1!D30</f>
        <v>Šúryová Patrícia</v>
      </c>
      <c r="D37" s="230" t="str">
        <f>Zostava1!E30</f>
        <v>996201</v>
      </c>
      <c r="E37" s="36">
        <f>'CSV 13-24'!B17</f>
        <v>375</v>
      </c>
      <c r="F37" s="36">
        <f>'CSV 13-24'!C17</f>
        <v>185</v>
      </c>
      <c r="G37" s="36">
        <f>'CSV 13-24'!D17</f>
        <v>4</v>
      </c>
      <c r="H37" s="37">
        <f>'CSV 13-24'!E17</f>
        <v>560</v>
      </c>
      <c r="K37" s="224"/>
      <c r="L37" s="15"/>
    </row>
    <row r="38" spans="2:12" ht="18.75" customHeight="1" thickBot="1">
      <c r="B38" s="15"/>
      <c r="C38" s="231" t="str">
        <f>Zostava1!D31</f>
        <v>Joža Jozef</v>
      </c>
      <c r="D38" s="230" t="str">
        <f>Zostava1!E31</f>
        <v>000411</v>
      </c>
      <c r="E38" s="36">
        <f>'CSV 13-24'!B86</f>
        <v>357</v>
      </c>
      <c r="F38" s="36">
        <f>'CSV 13-24'!C86</f>
        <v>154</v>
      </c>
      <c r="G38" s="36">
        <f>'CSV 13-24'!D86</f>
        <v>10</v>
      </c>
      <c r="H38" s="37">
        <f>'CSV 13-24'!E86</f>
        <v>511</v>
      </c>
      <c r="I38" s="185" t="str">
        <f>P10</f>
        <v>4</v>
      </c>
      <c r="J38" s="186" t="e">
        <f>#REF!</f>
        <v>#REF!</v>
      </c>
      <c r="K38" s="225" t="str">
        <f>Q10</f>
        <v>3</v>
      </c>
      <c r="L38" s="15"/>
    </row>
    <row r="39" spans="2:12" ht="22.5" customHeight="1" thickBot="1">
      <c r="B39" s="15"/>
      <c r="C39" s="232"/>
      <c r="D39" s="233"/>
      <c r="E39" s="234"/>
      <c r="F39" s="280"/>
      <c r="G39" s="284"/>
      <c r="H39" s="281">
        <f>LARGE(H35:H38,1)+LARGE(H35:H38,2)+LARGE(H35:H38,3)</f>
        <v>1646</v>
      </c>
      <c r="I39" s="69"/>
      <c r="J39" s="69"/>
      <c r="K39" s="228"/>
      <c r="L39" s="15"/>
    </row>
    <row r="40" spans="2:12" ht="9.75" customHeight="1" thickBo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ht="17.25" customHeight="1">
      <c r="B41" s="15"/>
      <c r="C41" s="229" t="str">
        <f>Zostava1!$D$33</f>
        <v>FTC Fiľakovo</v>
      </c>
      <c r="D41" s="293" t="s">
        <v>62</v>
      </c>
      <c r="E41" s="290" t="s">
        <v>25</v>
      </c>
      <c r="F41" s="290" t="s">
        <v>28</v>
      </c>
      <c r="G41" s="295" t="s">
        <v>26</v>
      </c>
      <c r="H41" s="296" t="s">
        <v>27</v>
      </c>
      <c r="I41" s="289" t="s">
        <v>63</v>
      </c>
      <c r="J41" s="290"/>
      <c r="K41" s="291" t="s">
        <v>39</v>
      </c>
      <c r="L41" s="15"/>
    </row>
    <row r="42" spans="2:12" ht="18.75" customHeight="1">
      <c r="B42" s="15"/>
      <c r="C42" s="231" t="str">
        <f>Zostava1!D34</f>
        <v>Gallo Erik</v>
      </c>
      <c r="D42" s="230" t="str">
        <f>Zostava1!E34</f>
        <v>001113</v>
      </c>
      <c r="E42" s="36">
        <f>'CSV 1-12'!B79</f>
        <v>344</v>
      </c>
      <c r="F42" s="36">
        <f>'CSV 1-12'!C79</f>
        <v>168</v>
      </c>
      <c r="G42" s="36">
        <f>'CSV 1-12'!D79</f>
        <v>8</v>
      </c>
      <c r="H42" s="37">
        <f>'CSV 1-12'!E79</f>
        <v>512</v>
      </c>
      <c r="K42" s="223"/>
      <c r="L42" s="15"/>
    </row>
    <row r="43" spans="2:12" ht="18.75" customHeight="1">
      <c r="B43" s="15"/>
      <c r="C43" s="231" t="str">
        <f>Zostava1!D35</f>
        <v>Nagy Tomáš/72h. Pál Patrik</v>
      </c>
      <c r="D43" s="230" t="str">
        <f>Zostava1!E35</f>
        <v>000730</v>
      </c>
      <c r="E43" s="36">
        <f>'CSV 1-12'!B38</f>
        <v>327</v>
      </c>
      <c r="F43" s="36">
        <f>'CSV 1-12'!C38</f>
        <v>156</v>
      </c>
      <c r="G43" s="36">
        <f>'CSV 1-12'!D38</f>
        <v>16</v>
      </c>
      <c r="H43" s="37">
        <f>'CSV 1-12'!E38</f>
        <v>483</v>
      </c>
      <c r="K43" s="223"/>
      <c r="L43" s="15"/>
    </row>
    <row r="44" spans="2:12" ht="18.75" customHeight="1" thickBot="1">
      <c r="B44" s="15"/>
      <c r="C44" s="231" t="str">
        <f>Zostava1!D36</f>
        <v>Mihali Daniel</v>
      </c>
      <c r="D44" s="230" t="str">
        <f>Zostava1!E36</f>
        <v>010910</v>
      </c>
      <c r="E44" s="36">
        <f>'CSV 13-24'!B65</f>
        <v>360</v>
      </c>
      <c r="F44" s="36">
        <f>'CSV 13-24'!C65</f>
        <v>117</v>
      </c>
      <c r="G44" s="36">
        <f>'CSV 13-24'!D65</f>
        <v>21</v>
      </c>
      <c r="H44" s="37">
        <f>'CSV 13-24'!E65</f>
        <v>477</v>
      </c>
      <c r="K44" s="224"/>
      <c r="L44" s="15"/>
    </row>
    <row r="45" spans="2:12" ht="18.75" customHeight="1" thickBot="1">
      <c r="B45" s="15"/>
      <c r="C45" s="231" t="str">
        <f>Zostava1!D37</f>
        <v>Koóš Róbert </v>
      </c>
      <c r="D45" s="230" t="str">
        <f>Zostava1!E37</f>
        <v>980226</v>
      </c>
      <c r="E45" s="36">
        <f>'CSV 13-24'!B45</f>
        <v>342</v>
      </c>
      <c r="F45" s="36">
        <f>'CSV 13-24'!C45</f>
        <v>148</v>
      </c>
      <c r="G45" s="36">
        <f>'CSV 13-24'!D45</f>
        <v>11</v>
      </c>
      <c r="H45" s="37">
        <f>'CSV 13-24'!E45</f>
        <v>490</v>
      </c>
      <c r="I45" s="185" t="str">
        <f>$P$11</f>
        <v>6</v>
      </c>
      <c r="J45" s="186" t="e">
        <f>#REF!</f>
        <v>#REF!</v>
      </c>
      <c r="K45" s="225" t="str">
        <f>Q11</f>
        <v>1</v>
      </c>
      <c r="L45" s="15"/>
    </row>
    <row r="46" spans="2:12" ht="22.5" customHeight="1" thickBot="1">
      <c r="B46" s="15"/>
      <c r="C46" s="232"/>
      <c r="D46" s="233"/>
      <c r="E46" s="234"/>
      <c r="F46" s="234"/>
      <c r="G46" s="284"/>
      <c r="H46" s="281">
        <f>LARGE(H42:H45,1)+LARGE(H42:H45,2)+LARGE(H42:H45,3)</f>
        <v>1485</v>
      </c>
      <c r="I46" s="69"/>
      <c r="J46" s="69"/>
      <c r="K46" s="228"/>
      <c r="L46" s="15"/>
    </row>
    <row r="47" spans="2:12" ht="9.7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50" spans="3:11" ht="19.5" customHeight="1">
      <c r="C50" s="358"/>
      <c r="D50" s="251"/>
      <c r="E50" s="251"/>
      <c r="F50" s="359"/>
      <c r="G50" s="359"/>
      <c r="H50" s="360"/>
      <c r="I50" s="360"/>
      <c r="J50" s="360"/>
      <c r="K50" s="361"/>
    </row>
    <row r="51" spans="3:11" ht="6.75" customHeight="1">
      <c r="C51" s="357"/>
      <c r="F51" s="238"/>
      <c r="G51" s="238"/>
      <c r="H51" s="239"/>
      <c r="I51" s="239"/>
      <c r="J51" s="239"/>
      <c r="K51" s="240"/>
    </row>
    <row r="52" spans="3:11" ht="21" customHeight="1">
      <c r="C52" s="739" t="s">
        <v>37</v>
      </c>
      <c r="D52" s="738" t="str">
        <f>Zostava1!$P$11</f>
        <v>Dziad Milan</v>
      </c>
      <c r="E52" s="738"/>
      <c r="F52" s="738"/>
      <c r="G52" s="738"/>
      <c r="H52" s="738"/>
      <c r="I52" s="738"/>
      <c r="K52" s="19"/>
    </row>
    <row r="53" spans="3:11" ht="21" customHeight="1">
      <c r="C53" s="739"/>
      <c r="D53" s="738" t="str">
        <f>Zostava1!$P$12</f>
        <v>Kyselicová Dominika</v>
      </c>
      <c r="E53" s="738"/>
      <c r="F53" s="738"/>
      <c r="G53" s="738"/>
      <c r="H53" s="738"/>
      <c r="I53" s="738"/>
      <c r="K53" s="19"/>
    </row>
    <row r="54" spans="3:11" ht="12.75">
      <c r="C54" s="20"/>
      <c r="D54" s="18"/>
      <c r="E54" s="18"/>
      <c r="F54" s="18"/>
      <c r="G54" s="18"/>
      <c r="H54" s="18"/>
      <c r="I54" s="18"/>
      <c r="J54" s="18"/>
      <c r="K54" s="21"/>
    </row>
    <row r="56" spans="3:11" ht="18" customHeight="1">
      <c r="C56" s="22" t="s">
        <v>29</v>
      </c>
      <c r="D56" s="351" t="s">
        <v>112</v>
      </c>
      <c r="E56" s="16"/>
      <c r="F56" s="16"/>
      <c r="G56" s="350" t="s">
        <v>197</v>
      </c>
      <c r="H56" s="24"/>
      <c r="I56" s="23"/>
      <c r="J56" s="23"/>
      <c r="K56" s="354" t="s">
        <v>30</v>
      </c>
    </row>
    <row r="57" spans="3:11" ht="9" customHeight="1">
      <c r="C57" s="25"/>
      <c r="D57" s="352"/>
      <c r="E57" s="26"/>
      <c r="F57" s="26"/>
      <c r="G57" s="26"/>
      <c r="H57" s="27"/>
      <c r="I57" s="26"/>
      <c r="J57" s="26"/>
      <c r="K57" s="355"/>
    </row>
    <row r="58" spans="3:11" ht="18" customHeight="1">
      <c r="C58" s="28" t="s">
        <v>31</v>
      </c>
      <c r="D58" s="353" t="s">
        <v>113</v>
      </c>
      <c r="E58" s="18"/>
      <c r="F58" s="18"/>
      <c r="G58" s="29"/>
      <c r="H58" s="30" t="s">
        <v>32</v>
      </c>
      <c r="I58" s="29"/>
      <c r="J58" s="29"/>
      <c r="K58" s="356">
        <v>30</v>
      </c>
    </row>
    <row r="60" spans="3:11" ht="12.75">
      <c r="C60" s="250" t="s">
        <v>33</v>
      </c>
      <c r="D60" s="16"/>
      <c r="E60" s="241"/>
      <c r="F60" s="241"/>
      <c r="G60" s="241"/>
      <c r="H60" s="241"/>
      <c r="I60" s="241"/>
      <c r="J60" s="241"/>
      <c r="K60" s="242"/>
    </row>
    <row r="61" spans="3:11" ht="12.75">
      <c r="C61" s="243"/>
      <c r="D61" s="244"/>
      <c r="E61" s="244"/>
      <c r="F61" s="244"/>
      <c r="G61" s="244"/>
      <c r="H61" s="244"/>
      <c r="I61" s="244"/>
      <c r="J61" s="244"/>
      <c r="K61" s="245"/>
    </row>
    <row r="62" spans="3:11" ht="12.75">
      <c r="C62" s="243"/>
      <c r="D62" s="244"/>
      <c r="E62" s="244"/>
      <c r="F62" s="244"/>
      <c r="G62" s="244"/>
      <c r="H62" s="244"/>
      <c r="I62" s="244"/>
      <c r="J62" s="244"/>
      <c r="K62" s="245"/>
    </row>
    <row r="63" spans="3:11" ht="12.75">
      <c r="C63" s="243"/>
      <c r="D63" s="244"/>
      <c r="E63" s="244"/>
      <c r="F63" s="244"/>
      <c r="G63" s="244"/>
      <c r="H63" s="244"/>
      <c r="I63" s="244"/>
      <c r="J63" s="244"/>
      <c r="K63" s="245"/>
    </row>
    <row r="64" spans="3:11" ht="12.75">
      <c r="C64" s="243"/>
      <c r="D64" s="244"/>
      <c r="E64" s="244"/>
      <c r="F64" s="244"/>
      <c r="G64" s="244"/>
      <c r="H64" s="244"/>
      <c r="I64" s="244"/>
      <c r="J64" s="244"/>
      <c r="K64" s="245"/>
    </row>
    <row r="65" spans="3:11" ht="12.75">
      <c r="C65" s="246"/>
      <c r="D65" s="247"/>
      <c r="E65" s="247"/>
      <c r="F65" s="247"/>
      <c r="G65" s="247"/>
      <c r="H65" s="247"/>
      <c r="I65" s="247"/>
      <c r="J65" s="247"/>
      <c r="K65" s="248"/>
    </row>
    <row r="67" spans="3:11" ht="12.75">
      <c r="C67" s="250" t="s">
        <v>34</v>
      </c>
      <c r="D67" s="241"/>
      <c r="E67" s="241"/>
      <c r="F67" s="241"/>
      <c r="G67" s="241"/>
      <c r="H67" s="241"/>
      <c r="I67" s="241"/>
      <c r="J67" s="241"/>
      <c r="K67" s="242"/>
    </row>
    <row r="68" spans="3:11" ht="12.75">
      <c r="C68" s="243"/>
      <c r="D68" s="244"/>
      <c r="E68" s="244"/>
      <c r="F68" s="244"/>
      <c r="G68" s="244"/>
      <c r="H68" s="244"/>
      <c r="I68" s="244"/>
      <c r="J68" s="244"/>
      <c r="K68" s="245"/>
    </row>
    <row r="69" spans="3:11" ht="12.75">
      <c r="C69" s="243"/>
      <c r="D69" s="244"/>
      <c r="E69" s="244"/>
      <c r="F69" s="244"/>
      <c r="G69" s="244"/>
      <c r="H69" s="244"/>
      <c r="I69" s="244"/>
      <c r="J69" s="244"/>
      <c r="K69" s="245"/>
    </row>
    <row r="70" spans="3:11" ht="12.75">
      <c r="C70" s="243"/>
      <c r="D70" s="244"/>
      <c r="E70" s="244"/>
      <c r="F70" s="244"/>
      <c r="G70" s="244"/>
      <c r="H70" s="244"/>
      <c r="I70" s="244"/>
      <c r="J70" s="244"/>
      <c r="K70" s="245"/>
    </row>
    <row r="71" spans="3:11" ht="12.75">
      <c r="C71" s="243"/>
      <c r="D71" s="244"/>
      <c r="E71" s="244"/>
      <c r="F71" s="244"/>
      <c r="G71" s="244"/>
      <c r="H71" s="244"/>
      <c r="I71" s="244"/>
      <c r="J71" s="244"/>
      <c r="K71" s="245"/>
    </row>
    <row r="72" spans="3:11" ht="12.75">
      <c r="C72" s="243"/>
      <c r="D72" s="244"/>
      <c r="E72" s="244"/>
      <c r="F72" s="244"/>
      <c r="G72" s="244"/>
      <c r="H72" s="244"/>
      <c r="I72" s="244"/>
      <c r="J72" s="244"/>
      <c r="K72" s="245"/>
    </row>
    <row r="73" spans="3:11" ht="12.75">
      <c r="C73" s="243"/>
      <c r="D73" s="244"/>
      <c r="E73" s="244"/>
      <c r="F73" s="244"/>
      <c r="G73" s="244"/>
      <c r="H73" s="244"/>
      <c r="I73" s="244"/>
      <c r="J73" s="244"/>
      <c r="K73" s="245"/>
    </row>
    <row r="74" spans="3:11" ht="12.75">
      <c r="C74" s="246"/>
      <c r="D74" s="247"/>
      <c r="E74" s="247"/>
      <c r="F74" s="247"/>
      <c r="G74" s="247"/>
      <c r="H74" s="247"/>
      <c r="I74" s="247"/>
      <c r="J74" s="247"/>
      <c r="K74" s="248"/>
    </row>
    <row r="76" spans="3:11" ht="12.75">
      <c r="C76" s="250" t="s">
        <v>35</v>
      </c>
      <c r="D76" s="16"/>
      <c r="E76" s="16"/>
      <c r="F76" s="16"/>
      <c r="G76" s="16"/>
      <c r="H76" s="249"/>
      <c r="I76" s="241"/>
      <c r="J76" s="241"/>
      <c r="K76" s="242"/>
    </row>
    <row r="77" spans="3:11" ht="12.75">
      <c r="C77" s="243"/>
      <c r="D77" s="244"/>
      <c r="E77" s="244"/>
      <c r="F77" s="244"/>
      <c r="G77" s="244"/>
      <c r="H77" s="244"/>
      <c r="I77" s="244"/>
      <c r="J77" s="244"/>
      <c r="K77" s="245"/>
    </row>
    <row r="78" spans="3:11" ht="12.75">
      <c r="C78" s="243"/>
      <c r="D78" s="244"/>
      <c r="E78" s="244"/>
      <c r="F78" s="244"/>
      <c r="G78" s="244"/>
      <c r="H78" s="244"/>
      <c r="I78" s="244"/>
      <c r="J78" s="244"/>
      <c r="K78" s="245"/>
    </row>
    <row r="79" spans="3:11" ht="12.75">
      <c r="C79" s="243"/>
      <c r="D79" s="244"/>
      <c r="E79" s="244"/>
      <c r="F79" s="244"/>
      <c r="G79" s="244"/>
      <c r="H79" s="244"/>
      <c r="I79" s="244"/>
      <c r="J79" s="244"/>
      <c r="K79" s="245"/>
    </row>
    <row r="80" spans="3:11" ht="12.75">
      <c r="C80" s="243"/>
      <c r="D80" s="244"/>
      <c r="E80" s="244"/>
      <c r="F80" s="244"/>
      <c r="G80" s="244"/>
      <c r="H80" s="244"/>
      <c r="I80" s="244"/>
      <c r="J80" s="244"/>
      <c r="K80" s="245"/>
    </row>
    <row r="81" spans="3:11" ht="12.75">
      <c r="C81" s="246"/>
      <c r="D81" s="247"/>
      <c r="E81" s="247"/>
      <c r="F81" s="247"/>
      <c r="G81" s="247"/>
      <c r="H81" s="247"/>
      <c r="I81" s="247"/>
      <c r="J81" s="247"/>
      <c r="K81" s="248"/>
    </row>
    <row r="83" spans="3:11" ht="12.75" customHeight="1">
      <c r="C83" s="250" t="s">
        <v>36</v>
      </c>
      <c r="D83" s="241"/>
      <c r="E83" s="241"/>
      <c r="F83" s="241"/>
      <c r="G83" s="241"/>
      <c r="H83" s="241"/>
      <c r="I83" s="241"/>
      <c r="J83" s="241"/>
      <c r="K83" s="242"/>
    </row>
    <row r="84" spans="3:11" ht="12.75" customHeight="1">
      <c r="C84" s="31"/>
      <c r="K84" s="19"/>
    </row>
    <row r="85" spans="3:11" ht="12.75" customHeight="1">
      <c r="C85" s="17"/>
      <c r="K85" s="19"/>
    </row>
    <row r="86" spans="3:11" ht="12.75">
      <c r="C86" s="17"/>
      <c r="K86" s="19"/>
    </row>
    <row r="87" spans="3:11" ht="12.75">
      <c r="C87" s="17"/>
      <c r="K87" s="19"/>
    </row>
    <row r="88" spans="3:11" ht="12.75">
      <c r="C88" s="17"/>
      <c r="K88" s="19"/>
    </row>
    <row r="89" spans="3:11" ht="12.75">
      <c r="C89" s="17"/>
      <c r="K89" s="19"/>
    </row>
    <row r="90" spans="3:11" ht="12.75">
      <c r="C90" s="17"/>
      <c r="K90" s="19"/>
    </row>
    <row r="91" spans="3:11" ht="12.75">
      <c r="C91" s="20"/>
      <c r="D91" s="18"/>
      <c r="E91" s="18"/>
      <c r="F91" s="18"/>
      <c r="G91" s="18"/>
      <c r="H91" s="18"/>
      <c r="I91" s="18"/>
      <c r="J91" s="18"/>
      <c r="K91" s="21"/>
    </row>
    <row r="93" spans="3:11" ht="17.25" customHeight="1">
      <c r="C93" s="254" t="s">
        <v>56</v>
      </c>
      <c r="D93" s="16"/>
      <c r="E93" s="251"/>
      <c r="F93" s="251"/>
      <c r="G93" s="16"/>
      <c r="H93" s="16"/>
      <c r="I93" s="736">
        <f>Zostava1!$M$3</f>
        <v>42435</v>
      </c>
      <c r="J93" s="736"/>
      <c r="K93" s="737"/>
    </row>
    <row r="94" spans="3:11" ht="12.75">
      <c r="C94" s="136"/>
      <c r="D94" s="735" t="s">
        <v>198</v>
      </c>
      <c r="E94" s="735"/>
      <c r="F94" s="735"/>
      <c r="G94" s="735"/>
      <c r="H94" s="735"/>
      <c r="I94" s="735"/>
      <c r="K94" s="19"/>
    </row>
    <row r="95" spans="3:11" ht="12.75" customHeight="1">
      <c r="C95" s="168"/>
      <c r="K95" s="19"/>
    </row>
    <row r="96" spans="3:11" ht="12.75" customHeight="1">
      <c r="C96" s="46" t="str">
        <f>Zostava1!D3</f>
        <v>MKK Galanta</v>
      </c>
      <c r="D96" s="18"/>
      <c r="E96" s="18"/>
      <c r="F96" s="18"/>
      <c r="G96" s="18"/>
      <c r="H96" s="18"/>
      <c r="I96" s="18"/>
      <c r="K96" s="19"/>
    </row>
    <row r="97" spans="3:11" ht="12.75">
      <c r="C97" s="33"/>
      <c r="K97" s="19"/>
    </row>
    <row r="98" spans="3:11" ht="12.75">
      <c r="C98" s="46" t="str">
        <f>Zostava1!D9</f>
        <v>TJ Slavoj Veľký Šariš</v>
      </c>
      <c r="D98" s="18"/>
      <c r="E98" s="18"/>
      <c r="F98" s="18"/>
      <c r="G98" s="18"/>
      <c r="H98" s="18"/>
      <c r="I98" s="18"/>
      <c r="K98" s="19"/>
    </row>
    <row r="99" spans="3:11" ht="12.75">
      <c r="C99" s="33"/>
      <c r="K99" s="19"/>
    </row>
    <row r="100" spans="3:11" ht="12.75">
      <c r="C100" s="46" t="str">
        <f>Zostava1!$D$15</f>
        <v>TJ Rakovice A</v>
      </c>
      <c r="D100" s="45"/>
      <c r="E100" s="45"/>
      <c r="F100" s="45"/>
      <c r="G100" s="45"/>
      <c r="H100" s="45"/>
      <c r="I100" s="45"/>
      <c r="K100" s="19"/>
    </row>
    <row r="101" spans="3:11" ht="12.75">
      <c r="C101" s="32"/>
      <c r="K101" s="19"/>
    </row>
    <row r="102" spans="3:11" ht="12.75">
      <c r="C102" s="46" t="str">
        <f>Zostava1!D21</f>
        <v>ŽP Sport Podbrezová</v>
      </c>
      <c r="D102" s="45"/>
      <c r="E102" s="45"/>
      <c r="F102" s="45"/>
      <c r="G102" s="45"/>
      <c r="H102" s="45"/>
      <c r="I102" s="45"/>
      <c r="K102" s="19"/>
    </row>
    <row r="103" spans="3:11" ht="12.75">
      <c r="C103" s="33"/>
      <c r="K103" s="19"/>
    </row>
    <row r="104" spans="3:11" ht="12.75">
      <c r="C104" s="46" t="str">
        <f>Zostava1!D27</f>
        <v>ŠK Modranka</v>
      </c>
      <c r="D104" s="18"/>
      <c r="E104" s="18"/>
      <c r="F104" s="18"/>
      <c r="G104" s="18"/>
      <c r="H104" s="18"/>
      <c r="I104" s="18"/>
      <c r="K104" s="19"/>
    </row>
    <row r="105" spans="3:11" ht="12.75">
      <c r="C105" s="33"/>
      <c r="K105" s="19"/>
    </row>
    <row r="106" spans="3:11" ht="12.75">
      <c r="C106" s="46" t="str">
        <f>Zostava1!D33</f>
        <v>FTC Fiľakovo</v>
      </c>
      <c r="D106" s="18"/>
      <c r="E106" s="18"/>
      <c r="F106" s="18"/>
      <c r="G106" s="18"/>
      <c r="H106" s="18"/>
      <c r="I106" s="18"/>
      <c r="K106" s="19"/>
    </row>
    <row r="107" spans="3:11" ht="12.75">
      <c r="C107" s="17"/>
      <c r="K107" s="19"/>
    </row>
    <row r="108" spans="3:11" ht="12.75">
      <c r="C108" s="32" t="s">
        <v>186</v>
      </c>
      <c r="D108" s="18"/>
      <c r="E108" s="18"/>
      <c r="F108" s="18"/>
      <c r="G108" s="18"/>
      <c r="H108" s="18"/>
      <c r="I108" s="18"/>
      <c r="K108" s="19"/>
    </row>
    <row r="109" spans="3:11" ht="12.75">
      <c r="C109" s="252"/>
      <c r="D109" s="45"/>
      <c r="E109" s="45"/>
      <c r="F109" s="45"/>
      <c r="G109" s="45"/>
      <c r="H109" s="45"/>
      <c r="I109" s="45"/>
      <c r="J109" s="45"/>
      <c r="K109" s="253"/>
    </row>
  </sheetData>
  <sheetProtection selectLockedCells="1" selectUnlockedCells="1"/>
  <mergeCells count="18">
    <mergeCell ref="D94:I94"/>
    <mergeCell ref="I93:K93"/>
    <mergeCell ref="D52:I52"/>
    <mergeCell ref="D53:I53"/>
    <mergeCell ref="C52:C53"/>
    <mergeCell ref="S13:U14"/>
    <mergeCell ref="S15:U16"/>
    <mergeCell ref="S17:U18"/>
    <mergeCell ref="S19:U20"/>
    <mergeCell ref="B2:L2"/>
    <mergeCell ref="C3:K3"/>
    <mergeCell ref="I4:K4"/>
    <mergeCell ref="S7:U8"/>
    <mergeCell ref="S9:U10"/>
    <mergeCell ref="P4:P5"/>
    <mergeCell ref="Q4:Q5"/>
    <mergeCell ref="N4:N5"/>
    <mergeCell ref="O4:O5"/>
  </mergeCells>
  <conditionalFormatting sqref="H28:H31 H21:H24 H14:H17 H7:H10 H35:H38 H42:H45">
    <cfRule type="cellIs" priority="10" dxfId="1" operator="greaterThanOrEqual">
      <formula>600</formula>
    </cfRule>
  </conditionalFormatting>
  <conditionalFormatting sqref="H7:H10">
    <cfRule type="top10" priority="7" dxfId="17" rank="1" bottom="1"/>
  </conditionalFormatting>
  <conditionalFormatting sqref="H14:H17">
    <cfRule type="top10" priority="6" dxfId="17" rank="1" bottom="1"/>
  </conditionalFormatting>
  <conditionalFormatting sqref="H21:H24">
    <cfRule type="top10" priority="5" dxfId="17" rank="1" bottom="1"/>
  </conditionalFormatting>
  <conditionalFormatting sqref="H28:H31">
    <cfRule type="top10" priority="4" dxfId="17" rank="1" bottom="1"/>
  </conditionalFormatting>
  <conditionalFormatting sqref="H35:H38">
    <cfRule type="top10" priority="3" dxfId="17" rank="1" bottom="1"/>
  </conditionalFormatting>
  <conditionalFormatting sqref="H42:H45">
    <cfRule type="top10" priority="2" dxfId="17" rank="1" bottom="1"/>
  </conditionalFormatting>
  <printOptions/>
  <pageMargins left="0.1968503937007874" right="0.1968503937007874" top="0.1968503937007874" bottom="0.1968503937007874" header="0.11811023622047245" footer="0.11811023622047245"/>
  <pageSetup blackAndWhite="1" firstPageNumber="1" useFirstPageNumber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4">
    <tabColor rgb="FFFFFF00"/>
  </sheetPr>
  <dimension ref="A2:Y9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140625" style="0" customWidth="1"/>
    <col min="2" max="2" width="34.7109375" style="0" customWidth="1"/>
    <col min="3" max="3" width="5.8515625" style="0" customWidth="1"/>
    <col min="4" max="4" width="6.8515625" style="0" customWidth="1"/>
    <col min="5" max="5" width="5.8515625" style="0" customWidth="1"/>
    <col min="6" max="6" width="5.00390625" style="0" customWidth="1"/>
    <col min="7" max="7" width="8.28125" style="0" customWidth="1"/>
    <col min="8" max="8" width="1.421875" style="0" customWidth="1"/>
    <col min="9" max="9" width="2.7109375" style="0" customWidth="1"/>
    <col min="10" max="10" width="34.7109375" style="0" customWidth="1"/>
    <col min="11" max="11" width="5.8515625" style="0" customWidth="1"/>
    <col min="12" max="12" width="6.8515625" style="0" customWidth="1"/>
    <col min="13" max="13" width="5.8515625" style="0" customWidth="1"/>
    <col min="14" max="14" width="5.00390625" style="0" customWidth="1"/>
    <col min="15" max="15" width="8.28125" style="0" customWidth="1"/>
    <col min="16" max="16" width="3.57421875" style="0" customWidth="1"/>
    <col min="17" max="17" width="0" style="0" hidden="1" customWidth="1"/>
    <col min="18" max="18" width="6.421875" style="0" hidden="1" customWidth="1"/>
    <col min="19" max="19" width="0" style="0" hidden="1" customWidth="1"/>
    <col min="20" max="20" width="3.00390625" style="0" hidden="1" customWidth="1"/>
    <col min="21" max="22" width="0" style="0" hidden="1" customWidth="1"/>
  </cols>
  <sheetData>
    <row r="1" ht="4.5" customHeight="1"/>
    <row r="2" spans="2:15" ht="19.5" customHeight="1">
      <c r="B2" s="437" t="str">
        <f>'Tlačivo na zostavy'!$S$24</f>
        <v>Podbrezová</v>
      </c>
      <c r="C2" s="70"/>
      <c r="D2" s="70"/>
      <c r="E2" s="111"/>
      <c r="F2" s="70"/>
      <c r="G2" s="70"/>
      <c r="H2" s="70"/>
      <c r="I2" s="70"/>
      <c r="J2" s="70"/>
      <c r="L2" s="760">
        <f>'Tlačivo na zostavy'!$V$7</f>
        <v>42435</v>
      </c>
      <c r="M2" s="760"/>
      <c r="N2" s="760"/>
      <c r="O2" s="760"/>
    </row>
    <row r="3" ht="4.5" customHeight="1"/>
    <row r="4" spans="2:15" ht="26.25" customHeight="1">
      <c r="B4" s="763" t="s">
        <v>217</v>
      </c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</row>
    <row r="5" ht="6" customHeight="1" thickBot="1">
      <c r="K5" s="69"/>
    </row>
    <row r="6" spans="2:21" ht="30.75" customHeight="1" thickBot="1">
      <c r="B6" s="752" t="str">
        <f>Zostava1!$D$3</f>
        <v>MKK Galanta</v>
      </c>
      <c r="C6" s="753"/>
      <c r="D6" s="754"/>
      <c r="E6" s="750" t="s">
        <v>195</v>
      </c>
      <c r="F6" s="751"/>
      <c r="G6" s="114" t="str">
        <f>Výsledky!$I$10</f>
        <v>3</v>
      </c>
      <c r="H6" s="88"/>
      <c r="I6" s="88"/>
      <c r="J6" s="752" t="str">
        <f>Zostava1!$D$9</f>
        <v>TJ Slavoj Veľký Šariš</v>
      </c>
      <c r="K6" s="753"/>
      <c r="L6" s="754"/>
      <c r="M6" s="750" t="s">
        <v>195</v>
      </c>
      <c r="N6" s="751"/>
      <c r="O6" s="114" t="str">
        <f>Výsledky!$I$17</f>
        <v>5</v>
      </c>
      <c r="P6" s="203"/>
      <c r="Q6" s="202" t="str">
        <f>$B$6</f>
        <v>MKK Galanta</v>
      </c>
      <c r="R6" s="201"/>
      <c r="S6" s="202" t="str">
        <f>$J$6</f>
        <v>TJ Slavoj Veľký Šariš</v>
      </c>
      <c r="T6" s="135"/>
      <c r="U6" s="135"/>
    </row>
    <row r="7" spans="1:19" s="66" customFormat="1" ht="12.75">
      <c r="A7"/>
      <c r="B7" s="438" t="s">
        <v>57</v>
      </c>
      <c r="C7" s="761" t="s">
        <v>58</v>
      </c>
      <c r="D7" s="749" t="s">
        <v>38</v>
      </c>
      <c r="E7" s="749"/>
      <c r="F7" s="749"/>
      <c r="G7" s="749"/>
      <c r="H7" s="439"/>
      <c r="I7" s="439"/>
      <c r="J7" s="438" t="s">
        <v>57</v>
      </c>
      <c r="K7" s="761" t="s">
        <v>58</v>
      </c>
      <c r="L7" s="749" t="s">
        <v>38</v>
      </c>
      <c r="M7" s="749"/>
      <c r="N7" s="749"/>
      <c r="O7" s="749"/>
      <c r="P7"/>
      <c r="Q7" s="110"/>
      <c r="S7" s="112"/>
    </row>
    <row r="8" spans="1:19" s="66" customFormat="1" ht="13.5" thickBot="1">
      <c r="A8"/>
      <c r="B8" s="440" t="s">
        <v>61</v>
      </c>
      <c r="C8" s="762"/>
      <c r="D8" s="441" t="s">
        <v>25</v>
      </c>
      <c r="E8" s="442" t="s">
        <v>59</v>
      </c>
      <c r="F8" s="443" t="s">
        <v>26</v>
      </c>
      <c r="G8" s="444" t="s">
        <v>27</v>
      </c>
      <c r="H8" s="439"/>
      <c r="I8" s="439"/>
      <c r="J8" s="440" t="s">
        <v>61</v>
      </c>
      <c r="K8" s="762"/>
      <c r="L8" s="441" t="s">
        <v>25</v>
      </c>
      <c r="M8" s="442" t="s">
        <v>59</v>
      </c>
      <c r="N8" s="443" t="s">
        <v>26</v>
      </c>
      <c r="O8" s="444" t="s">
        <v>27</v>
      </c>
      <c r="P8"/>
      <c r="Q8" s="110"/>
      <c r="S8" s="112"/>
    </row>
    <row r="9" spans="1:19" s="66" customFormat="1" ht="19.5" customHeight="1" thickBot="1">
      <c r="A9"/>
      <c r="B9" s="755" t="str">
        <f>'CSV 1-12'!$A$12</f>
        <v>Rózsár Tibor- Galanta</v>
      </c>
      <c r="C9" s="85">
        <v>1</v>
      </c>
      <c r="D9" s="73">
        <f>'CSV 1-12'!B13</f>
        <v>100</v>
      </c>
      <c r="E9" s="74">
        <f>'CSV 1-12'!C13</f>
        <v>53</v>
      </c>
      <c r="F9" s="75">
        <f>'CSV 1-12'!D13</f>
        <v>1</v>
      </c>
      <c r="G9" s="83">
        <f>'CSV 1-12'!E13</f>
        <v>153</v>
      </c>
      <c r="H9"/>
      <c r="I9"/>
      <c r="J9" s="755" t="str">
        <f>'CSV 1-12'!$A$60</f>
        <v>Foris Marian- Saris</v>
      </c>
      <c r="K9" s="85">
        <v>1</v>
      </c>
      <c r="L9" s="73">
        <f>'CSV 1-12'!B61</f>
        <v>93</v>
      </c>
      <c r="M9" s="74">
        <f>'CSV 1-12'!C61</f>
        <v>52</v>
      </c>
      <c r="N9" s="75">
        <f>'CSV 1-12'!D61</f>
        <v>0</v>
      </c>
      <c r="O9" s="83">
        <f>'CSV 1-12'!E61</f>
        <v>145</v>
      </c>
      <c r="P9"/>
      <c r="Q9" s="110">
        <f>LARGE(G13:G28,1)</f>
        <v>554</v>
      </c>
      <c r="S9" s="112">
        <f>LARGE(O13:O28,1)</f>
        <v>561</v>
      </c>
    </row>
    <row r="10" spans="1:25" s="66" customFormat="1" ht="19.5" customHeight="1">
      <c r="A10"/>
      <c r="B10" s="756"/>
      <c r="C10" s="86">
        <v>2</v>
      </c>
      <c r="D10" s="76">
        <f>'CSV 1-12'!B14</f>
        <v>83</v>
      </c>
      <c r="E10" s="77">
        <f>'CSV 1-12'!C14</f>
        <v>35</v>
      </c>
      <c r="F10" s="78">
        <f>'CSV 1-12'!D14</f>
        <v>2</v>
      </c>
      <c r="G10" s="84">
        <f>'CSV 1-12'!E14</f>
        <v>118</v>
      </c>
      <c r="H10"/>
      <c r="I10"/>
      <c r="J10" s="756"/>
      <c r="K10" s="86">
        <v>2</v>
      </c>
      <c r="L10" s="76">
        <f>'CSV 1-12'!B62</f>
        <v>94</v>
      </c>
      <c r="M10" s="77">
        <f>'CSV 1-12'!C62</f>
        <v>41</v>
      </c>
      <c r="N10" s="78">
        <f>'CSV 1-12'!D62</f>
        <v>1</v>
      </c>
      <c r="O10" s="84">
        <f>'CSV 1-12'!E62</f>
        <v>135</v>
      </c>
      <c r="P10"/>
      <c r="Q10" s="110">
        <f>LARGE(G13:G28,2)</f>
        <v>550</v>
      </c>
      <c r="S10" s="112">
        <f>LARGE(O13:O28,2)</f>
        <v>538</v>
      </c>
      <c r="W10" s="720" t="s">
        <v>256</v>
      </c>
      <c r="X10" s="721"/>
      <c r="Y10" s="722"/>
    </row>
    <row r="11" spans="1:25" s="66" customFormat="1" ht="19.5" customHeight="1">
      <c r="A11"/>
      <c r="B11" s="756"/>
      <c r="C11" s="86">
        <v>3</v>
      </c>
      <c r="D11" s="76">
        <f>'CSV 1-12'!B15</f>
        <v>94</v>
      </c>
      <c r="E11" s="77">
        <f>'CSV 1-12'!C15</f>
        <v>34</v>
      </c>
      <c r="F11" s="78">
        <f>'CSV 1-12'!D15</f>
        <v>1</v>
      </c>
      <c r="G11" s="84">
        <f>'CSV 1-12'!E15</f>
        <v>128</v>
      </c>
      <c r="H11"/>
      <c r="I11"/>
      <c r="J11" s="756"/>
      <c r="K11" s="86">
        <v>3</v>
      </c>
      <c r="L11" s="76">
        <f>'CSV 1-12'!B63</f>
        <v>92</v>
      </c>
      <c r="M11" s="77">
        <f>'CSV 1-12'!C63</f>
        <v>44</v>
      </c>
      <c r="N11" s="78">
        <f>'CSV 1-12'!D63</f>
        <v>0</v>
      </c>
      <c r="O11" s="84">
        <f>'CSV 1-12'!E63</f>
        <v>136</v>
      </c>
      <c r="P11"/>
      <c r="Q11" s="110">
        <f>LARGE(G13:G28,3)</f>
        <v>548</v>
      </c>
      <c r="S11" s="113">
        <f>LARGE(O13:O28,3)</f>
        <v>504</v>
      </c>
      <c r="W11" s="723"/>
      <c r="X11" s="724"/>
      <c r="Y11" s="725"/>
    </row>
    <row r="12" spans="1:25" s="66" customFormat="1" ht="19.5" customHeight="1">
      <c r="A12"/>
      <c r="B12" s="759"/>
      <c r="C12" s="87">
        <v>4</v>
      </c>
      <c r="D12" s="76">
        <f>'CSV 1-12'!B16</f>
        <v>94</v>
      </c>
      <c r="E12" s="77">
        <f>'CSV 1-12'!C16</f>
        <v>34</v>
      </c>
      <c r="F12" s="78">
        <f>'CSV 1-12'!D16</f>
        <v>3</v>
      </c>
      <c r="G12" s="84">
        <f>'CSV 1-12'!E16</f>
        <v>128</v>
      </c>
      <c r="H12"/>
      <c r="I12"/>
      <c r="J12" s="756"/>
      <c r="K12" s="87">
        <v>4</v>
      </c>
      <c r="L12" s="76">
        <f>'CSV 1-12'!B64</f>
        <v>102</v>
      </c>
      <c r="M12" s="77">
        <f>'CSV 1-12'!C64</f>
        <v>43</v>
      </c>
      <c r="N12" s="78">
        <f>'CSV 1-12'!D64</f>
        <v>1</v>
      </c>
      <c r="O12" s="84">
        <f>'CSV 1-12'!E64</f>
        <v>145</v>
      </c>
      <c r="P12"/>
      <c r="Q12"/>
      <c r="S12" s="67"/>
      <c r="W12" s="723" t="s">
        <v>257</v>
      </c>
      <c r="X12" s="724"/>
      <c r="Y12" s="725"/>
    </row>
    <row r="13" spans="1:25" s="66" customFormat="1" ht="19.5" customHeight="1" thickBot="1">
      <c r="A13"/>
      <c r="B13" s="445" t="str">
        <f>'CSV 1-12'!$B$12</f>
        <v> </v>
      </c>
      <c r="C13" s="117" t="s">
        <v>60</v>
      </c>
      <c r="D13" s="79">
        <f>'CSV 1-12'!B17</f>
        <v>371</v>
      </c>
      <c r="E13" s="80">
        <f>'CSV 1-12'!C17</f>
        <v>156</v>
      </c>
      <c r="F13" s="81">
        <f>'CSV 1-12'!D17</f>
        <v>7</v>
      </c>
      <c r="G13" s="183">
        <f>'CSV 1-12'!E17</f>
        <v>527</v>
      </c>
      <c r="H13"/>
      <c r="I13"/>
      <c r="J13" s="446" t="str">
        <f>'CSV 1-12'!$B$60</f>
        <v> </v>
      </c>
      <c r="K13" s="117" t="s">
        <v>60</v>
      </c>
      <c r="L13" s="79">
        <f>'CSV 1-12'!B65</f>
        <v>381</v>
      </c>
      <c r="M13" s="80">
        <f>'CSV 1-12'!C65</f>
        <v>180</v>
      </c>
      <c r="N13" s="81">
        <f>'CSV 1-12'!D65</f>
        <v>2</v>
      </c>
      <c r="O13" s="82">
        <f>'CSV 1-12'!E65</f>
        <v>561</v>
      </c>
      <c r="P13"/>
      <c r="Q13"/>
      <c r="S13" s="68"/>
      <c r="W13" s="726"/>
      <c r="X13" s="727"/>
      <c r="Y13" s="728"/>
    </row>
    <row r="14" spans="2:15" ht="19.5" customHeight="1">
      <c r="B14" s="755" t="str">
        <f>'CSV 1-12'!$A$81</f>
        <v>Mazuchova Nikola- Galanta</v>
      </c>
      <c r="C14" s="85">
        <v>1</v>
      </c>
      <c r="D14" s="73">
        <f>'CSV 1-12'!B82</f>
        <v>88</v>
      </c>
      <c r="E14" s="74">
        <f>'CSV 1-12'!C82</f>
        <v>45</v>
      </c>
      <c r="F14" s="75">
        <f>'CSV 1-12'!D82</f>
        <v>0</v>
      </c>
      <c r="G14" s="83">
        <f>'CSV 1-12'!E82</f>
        <v>133</v>
      </c>
      <c r="J14" s="755" t="str">
        <f>'CSV 1-12'!$A$40</f>
        <v>Slanina Martin- Saris</v>
      </c>
      <c r="K14" s="85">
        <v>1</v>
      </c>
      <c r="L14" s="73">
        <f>'CSV 1-12'!B41</f>
        <v>76</v>
      </c>
      <c r="M14" s="74">
        <f>'CSV 1-12'!C41</f>
        <v>26</v>
      </c>
      <c r="N14" s="75">
        <f>'CSV 1-12'!D41</f>
        <v>7</v>
      </c>
      <c r="O14" s="83">
        <f>'CSV 1-12'!E41</f>
        <v>102</v>
      </c>
    </row>
    <row r="15" spans="2:15" ht="19.5" customHeight="1">
      <c r="B15" s="756"/>
      <c r="C15" s="86">
        <v>2</v>
      </c>
      <c r="D15" s="76">
        <f>'CSV 1-12'!B83</f>
        <v>89</v>
      </c>
      <c r="E15" s="77">
        <f>'CSV 1-12'!C83</f>
        <v>50</v>
      </c>
      <c r="F15" s="78">
        <f>'CSV 1-12'!D83</f>
        <v>0</v>
      </c>
      <c r="G15" s="84">
        <f>'CSV 1-12'!E83</f>
        <v>139</v>
      </c>
      <c r="J15" s="756"/>
      <c r="K15" s="86">
        <v>2</v>
      </c>
      <c r="L15" s="76">
        <f>'CSV 1-12'!B42</f>
        <v>92</v>
      </c>
      <c r="M15" s="77">
        <f>'CSV 1-12'!C42</f>
        <v>33</v>
      </c>
      <c r="N15" s="78">
        <f>'CSV 1-12'!D42</f>
        <v>3</v>
      </c>
      <c r="O15" s="84">
        <f>'CSV 1-12'!E42</f>
        <v>125</v>
      </c>
    </row>
    <row r="16" spans="2:15" ht="19.5" customHeight="1">
      <c r="B16" s="756"/>
      <c r="C16" s="86">
        <v>3</v>
      </c>
      <c r="D16" s="76">
        <f>'CSV 1-12'!B84</f>
        <v>87</v>
      </c>
      <c r="E16" s="77">
        <f>'CSV 1-12'!C84</f>
        <v>44</v>
      </c>
      <c r="F16" s="78">
        <f>'CSV 1-12'!D84</f>
        <v>4</v>
      </c>
      <c r="G16" s="84">
        <f>'CSV 1-12'!E84</f>
        <v>131</v>
      </c>
      <c r="J16" s="756"/>
      <c r="K16" s="86">
        <v>3</v>
      </c>
      <c r="L16" s="76">
        <f>'CSV 1-12'!B43</f>
        <v>101</v>
      </c>
      <c r="M16" s="77">
        <f>'CSV 1-12'!C43</f>
        <v>26</v>
      </c>
      <c r="N16" s="78">
        <f>'CSV 1-12'!D43</f>
        <v>5</v>
      </c>
      <c r="O16" s="84">
        <f>'CSV 1-12'!E43</f>
        <v>127</v>
      </c>
    </row>
    <row r="17" spans="2:15" ht="19.5" customHeight="1">
      <c r="B17" s="759"/>
      <c r="C17" s="87">
        <v>4</v>
      </c>
      <c r="D17" s="76">
        <f>'CSV 1-12'!B85</f>
        <v>93</v>
      </c>
      <c r="E17" s="77">
        <f>'CSV 1-12'!C85</f>
        <v>54</v>
      </c>
      <c r="F17" s="78">
        <f>'CSV 1-12'!D85</f>
        <v>2</v>
      </c>
      <c r="G17" s="84">
        <f>'CSV 1-12'!E85</f>
        <v>147</v>
      </c>
      <c r="J17" s="759"/>
      <c r="K17" s="87">
        <v>4</v>
      </c>
      <c r="L17" s="76">
        <f>'CSV 1-12'!B44</f>
        <v>107</v>
      </c>
      <c r="M17" s="77">
        <f>'CSV 1-12'!C44</f>
        <v>43</v>
      </c>
      <c r="N17" s="78">
        <f>'CSV 1-12'!D44</f>
        <v>4</v>
      </c>
      <c r="O17" s="84">
        <f>'CSV 1-12'!E44</f>
        <v>150</v>
      </c>
    </row>
    <row r="18" spans="2:15" ht="19.5" customHeight="1" thickBot="1">
      <c r="B18" s="445" t="str">
        <f>'CSV 1-12'!$B$81</f>
        <v> </v>
      </c>
      <c r="C18" s="117" t="s">
        <v>60</v>
      </c>
      <c r="D18" s="79">
        <f>'CSV 1-12'!B86</f>
        <v>357</v>
      </c>
      <c r="E18" s="80">
        <f>'CSV 1-12'!C86</f>
        <v>193</v>
      </c>
      <c r="F18" s="81">
        <f>'CSV 1-12'!D86</f>
        <v>6</v>
      </c>
      <c r="G18" s="82">
        <f>'CSV 1-12'!E86</f>
        <v>550</v>
      </c>
      <c r="J18" s="445" t="str">
        <f>'CSV 1-12'!$B$40</f>
        <v> </v>
      </c>
      <c r="K18" s="117" t="s">
        <v>60</v>
      </c>
      <c r="L18" s="79">
        <f>'CSV 1-12'!B45</f>
        <v>376</v>
      </c>
      <c r="M18" s="80">
        <f>'CSV 1-12'!C45</f>
        <v>128</v>
      </c>
      <c r="N18" s="81">
        <f>'CSV 1-12'!D45</f>
        <v>19</v>
      </c>
      <c r="O18" s="82">
        <f>'CSV 1-12'!E45</f>
        <v>504</v>
      </c>
    </row>
    <row r="19" spans="2:15" ht="19.5" customHeight="1">
      <c r="B19" s="755" t="str">
        <f>'CSV 13-24'!$A$19</f>
        <v>Dvorščák Samuel- Galanta</v>
      </c>
      <c r="C19" s="85">
        <v>1</v>
      </c>
      <c r="D19" s="73">
        <f>'CSV 13-24'!B20</f>
        <v>91</v>
      </c>
      <c r="E19" s="74">
        <f>'CSV 13-24'!C20</f>
        <v>71</v>
      </c>
      <c r="F19" s="75">
        <f>'CSV 13-24'!D20</f>
        <v>0</v>
      </c>
      <c r="G19" s="83">
        <f>'CSV 13-24'!E20</f>
        <v>162</v>
      </c>
      <c r="J19" s="755" t="str">
        <f>'CSV 13-24'!$A$67</f>
        <v>Kažimír Oliver- Šariš</v>
      </c>
      <c r="K19" s="85">
        <v>1</v>
      </c>
      <c r="L19" s="73">
        <f>'CSV 13-24'!B68</f>
        <v>92</v>
      </c>
      <c r="M19" s="74">
        <f>'CSV 13-24'!C68</f>
        <v>45</v>
      </c>
      <c r="N19" s="75">
        <f>'CSV 13-24'!D68</f>
        <v>2</v>
      </c>
      <c r="O19" s="83">
        <f>'CSV 13-24'!E68</f>
        <v>137</v>
      </c>
    </row>
    <row r="20" spans="2:15" ht="19.5" customHeight="1">
      <c r="B20" s="756"/>
      <c r="C20" s="86">
        <v>2</v>
      </c>
      <c r="D20" s="76">
        <f>'CSV 13-24'!B21</f>
        <v>85</v>
      </c>
      <c r="E20" s="77">
        <f>'CSV 13-24'!C21</f>
        <v>44</v>
      </c>
      <c r="F20" s="78">
        <f>'CSV 13-24'!D21</f>
        <v>2</v>
      </c>
      <c r="G20" s="84">
        <f>'CSV 13-24'!E21</f>
        <v>129</v>
      </c>
      <c r="J20" s="756"/>
      <c r="K20" s="86">
        <v>2</v>
      </c>
      <c r="L20" s="76">
        <f>'CSV 13-24'!B69</f>
        <v>91</v>
      </c>
      <c r="M20" s="77">
        <f>'CSV 13-24'!C69</f>
        <v>45</v>
      </c>
      <c r="N20" s="78">
        <f>'CSV 13-24'!D69</f>
        <v>1</v>
      </c>
      <c r="O20" s="84">
        <f>'CSV 13-24'!E69</f>
        <v>136</v>
      </c>
    </row>
    <row r="21" spans="2:15" ht="19.5" customHeight="1">
      <c r="B21" s="756"/>
      <c r="C21" s="86">
        <v>3</v>
      </c>
      <c r="D21" s="76">
        <f>'CSV 13-24'!B22</f>
        <v>81</v>
      </c>
      <c r="E21" s="77">
        <f>'CSV 13-24'!C22</f>
        <v>52</v>
      </c>
      <c r="F21" s="78">
        <f>'CSV 13-24'!D22</f>
        <v>0</v>
      </c>
      <c r="G21" s="84">
        <f>'CSV 13-24'!E22</f>
        <v>133</v>
      </c>
      <c r="J21" s="756"/>
      <c r="K21" s="86">
        <v>3</v>
      </c>
      <c r="L21" s="76">
        <f>'CSV 13-24'!B70</f>
        <v>81</v>
      </c>
      <c r="M21" s="77">
        <f>'CSV 13-24'!C70</f>
        <v>44</v>
      </c>
      <c r="N21" s="78">
        <f>'CSV 13-24'!D70</f>
        <v>3</v>
      </c>
      <c r="O21" s="84">
        <f>'CSV 13-24'!E70</f>
        <v>125</v>
      </c>
    </row>
    <row r="22" spans="2:15" ht="19.5" customHeight="1">
      <c r="B22" s="759"/>
      <c r="C22" s="87">
        <v>4</v>
      </c>
      <c r="D22" s="76">
        <f>'CSV 13-24'!B23</f>
        <v>89</v>
      </c>
      <c r="E22" s="77">
        <f>'CSV 13-24'!C23</f>
        <v>41</v>
      </c>
      <c r="F22" s="78">
        <f>'CSV 13-24'!D23</f>
        <v>1</v>
      </c>
      <c r="G22" s="84">
        <f>'CSV 13-24'!E23</f>
        <v>130</v>
      </c>
      <c r="J22" s="759"/>
      <c r="K22" s="87">
        <v>4</v>
      </c>
      <c r="L22" s="76">
        <f>'CSV 13-24'!B71</f>
        <v>96</v>
      </c>
      <c r="M22" s="77">
        <f>'CSV 13-24'!C71</f>
        <v>44</v>
      </c>
      <c r="N22" s="78">
        <f>'CSV 13-24'!D71</f>
        <v>2</v>
      </c>
      <c r="O22" s="84">
        <f>'CSV 13-24'!E71</f>
        <v>140</v>
      </c>
    </row>
    <row r="23" spans="2:15" ht="21.75" thickBot="1">
      <c r="B23" s="445" t="str">
        <f>'CSV 13-24'!$B$19</f>
        <v> </v>
      </c>
      <c r="C23" s="117" t="s">
        <v>60</v>
      </c>
      <c r="D23" s="79">
        <f>'CSV 13-24'!B24</f>
        <v>346</v>
      </c>
      <c r="E23" s="80">
        <f>'CSV 13-24'!C24</f>
        <v>208</v>
      </c>
      <c r="F23" s="81">
        <f>'CSV 13-24'!D24</f>
        <v>3</v>
      </c>
      <c r="G23" s="82">
        <f>'CSV 13-24'!E24</f>
        <v>554</v>
      </c>
      <c r="J23" s="445" t="str">
        <f>'CSV 13-24'!$B$67</f>
        <v> </v>
      </c>
      <c r="K23" s="117" t="s">
        <v>60</v>
      </c>
      <c r="L23" s="79">
        <f>'CSV 13-24'!B72</f>
        <v>360</v>
      </c>
      <c r="M23" s="80">
        <f>'CSV 13-24'!C72</f>
        <v>178</v>
      </c>
      <c r="N23" s="81">
        <f>'CSV 13-24'!D72</f>
        <v>8</v>
      </c>
      <c r="O23" s="82">
        <f>'CSV 13-24'!E72</f>
        <v>538</v>
      </c>
    </row>
    <row r="24" spans="2:15" ht="19.5" customHeight="1">
      <c r="B24" s="755" t="str">
        <f>'CSV 13-24'!$A$88</f>
        <v>Machálková Patrícia- Galanta</v>
      </c>
      <c r="C24" s="85">
        <v>1</v>
      </c>
      <c r="D24" s="73">
        <f>'CSV 13-24'!B89</f>
        <v>102</v>
      </c>
      <c r="E24" s="74">
        <f>'CSV 13-24'!C89</f>
        <v>42</v>
      </c>
      <c r="F24" s="75">
        <f>'CSV 13-24'!D89</f>
        <v>2</v>
      </c>
      <c r="G24" s="83">
        <f>'CSV 13-24'!E89</f>
        <v>144</v>
      </c>
      <c r="J24" s="755" t="str">
        <f>'CSV 13-24'!$A$47</f>
        <v>Vrbová Kamila- Šariš</v>
      </c>
      <c r="K24" s="85">
        <v>1</v>
      </c>
      <c r="L24" s="73">
        <f>'CSV 13-24'!B48</f>
        <v>85</v>
      </c>
      <c r="M24" s="74">
        <f>'CSV 13-24'!C48</f>
        <v>34</v>
      </c>
      <c r="N24" s="75">
        <f>'CSV 13-24'!D48</f>
        <v>4</v>
      </c>
      <c r="O24" s="83">
        <f>'CSV 13-24'!E48</f>
        <v>119</v>
      </c>
    </row>
    <row r="25" spans="2:15" ht="19.5" customHeight="1">
      <c r="B25" s="756"/>
      <c r="C25" s="86">
        <v>2</v>
      </c>
      <c r="D25" s="76">
        <f>'CSV 13-24'!B90</f>
        <v>94</v>
      </c>
      <c r="E25" s="77">
        <f>'CSV 13-24'!C90</f>
        <v>44</v>
      </c>
      <c r="F25" s="78">
        <f>'CSV 13-24'!D90</f>
        <v>1</v>
      </c>
      <c r="G25" s="84">
        <f>'CSV 13-24'!E90</f>
        <v>138</v>
      </c>
      <c r="J25" s="756"/>
      <c r="K25" s="86">
        <v>2</v>
      </c>
      <c r="L25" s="76">
        <f>'CSV 13-24'!B49</f>
        <v>80</v>
      </c>
      <c r="M25" s="77">
        <f>'CSV 13-24'!C49</f>
        <v>43</v>
      </c>
      <c r="N25" s="78">
        <f>'CSV 13-24'!D49</f>
        <v>3</v>
      </c>
      <c r="O25" s="84">
        <f>'CSV 13-24'!E49</f>
        <v>123</v>
      </c>
    </row>
    <row r="26" spans="2:15" ht="19.5" customHeight="1">
      <c r="B26" s="756"/>
      <c r="C26" s="86">
        <v>3</v>
      </c>
      <c r="D26" s="76">
        <f>'CSV 13-24'!B91</f>
        <v>102</v>
      </c>
      <c r="E26" s="77">
        <f>'CSV 13-24'!C91</f>
        <v>45</v>
      </c>
      <c r="F26" s="78">
        <f>'CSV 13-24'!D91</f>
        <v>1</v>
      </c>
      <c r="G26" s="84">
        <f>'CSV 13-24'!E91</f>
        <v>147</v>
      </c>
      <c r="J26" s="756"/>
      <c r="K26" s="86">
        <v>3</v>
      </c>
      <c r="L26" s="76">
        <f>'CSV 13-24'!B50</f>
        <v>88</v>
      </c>
      <c r="M26" s="77">
        <f>'CSV 13-24'!C50</f>
        <v>17</v>
      </c>
      <c r="N26" s="78">
        <f>'CSV 13-24'!D50</f>
        <v>8</v>
      </c>
      <c r="O26" s="84">
        <f>'CSV 13-24'!E50</f>
        <v>105</v>
      </c>
    </row>
    <row r="27" spans="2:15" ht="19.5" customHeight="1">
      <c r="B27" s="759"/>
      <c r="C27" s="87">
        <v>4</v>
      </c>
      <c r="D27" s="76">
        <f>'CSV 13-24'!B92</f>
        <v>86</v>
      </c>
      <c r="E27" s="77">
        <f>'CSV 13-24'!C92</f>
        <v>33</v>
      </c>
      <c r="F27" s="78">
        <f>'CSV 13-24'!D92</f>
        <v>1</v>
      </c>
      <c r="G27" s="84">
        <f>'CSV 13-24'!E92</f>
        <v>119</v>
      </c>
      <c r="J27" s="759"/>
      <c r="K27" s="87">
        <v>4</v>
      </c>
      <c r="L27" s="76">
        <f>'CSV 13-24'!B51</f>
        <v>89</v>
      </c>
      <c r="M27" s="77">
        <f>'CSV 13-24'!C51</f>
        <v>44</v>
      </c>
      <c r="N27" s="78">
        <f>'CSV 13-24'!D51</f>
        <v>1</v>
      </c>
      <c r="O27" s="84">
        <f>'CSV 13-24'!E51</f>
        <v>133</v>
      </c>
    </row>
    <row r="28" spans="2:15" ht="19.5" customHeight="1" thickBot="1">
      <c r="B28" s="445" t="str">
        <f>'CSV 13-24'!$B$88</f>
        <v> </v>
      </c>
      <c r="C28" s="117" t="s">
        <v>60</v>
      </c>
      <c r="D28" s="79">
        <f>'CSV 13-24'!B93</f>
        <v>384</v>
      </c>
      <c r="E28" s="80">
        <f>'CSV 13-24'!C93</f>
        <v>164</v>
      </c>
      <c r="F28" s="81">
        <f>'CSV 13-24'!D93</f>
        <v>5</v>
      </c>
      <c r="G28" s="183">
        <f>'CSV 13-24'!E93</f>
        <v>548</v>
      </c>
      <c r="J28" s="445" t="str">
        <f>'CSV 13-24'!$B$47</f>
        <v> </v>
      </c>
      <c r="K28" s="117" t="s">
        <v>60</v>
      </c>
      <c r="L28" s="79">
        <f>'CSV 13-24'!B52</f>
        <v>342</v>
      </c>
      <c r="M28" s="80">
        <f>'CSV 13-24'!C52</f>
        <v>138</v>
      </c>
      <c r="N28" s="81">
        <f>'CSV 13-24'!D52</f>
        <v>16</v>
      </c>
      <c r="O28" s="82">
        <f>'CSV 13-24'!E52</f>
        <v>480</v>
      </c>
    </row>
    <row r="29" spans="2:15" ht="27" customHeight="1" thickBot="1">
      <c r="B29" s="156" t="s">
        <v>96</v>
      </c>
      <c r="C29" s="116" t="str">
        <f>Výsledky!$K$10</f>
        <v>4</v>
      </c>
      <c r="D29" s="757" t="s">
        <v>97</v>
      </c>
      <c r="E29" s="757"/>
      <c r="F29" s="758"/>
      <c r="G29" s="89">
        <f>SUM(Q9:Q11)</f>
        <v>1652</v>
      </c>
      <c r="H29" s="72"/>
      <c r="J29" s="115" t="s">
        <v>96</v>
      </c>
      <c r="K29" s="157" t="str">
        <f>Výsledky!$K$17</f>
        <v>2</v>
      </c>
      <c r="L29" s="764" t="s">
        <v>97</v>
      </c>
      <c r="M29" s="757"/>
      <c r="N29" s="758"/>
      <c r="O29" s="89">
        <f>SUM(S9:S11)</f>
        <v>1603</v>
      </c>
    </row>
    <row r="30" spans="2:14" ht="6" customHeight="1">
      <c r="B30" s="71"/>
      <c r="C30" s="71"/>
      <c r="E30" s="71"/>
      <c r="F30" s="71"/>
      <c r="G30" s="71"/>
      <c r="J30" s="1"/>
      <c r="L30" s="71"/>
      <c r="N30" s="71"/>
    </row>
    <row r="34" ht="13.5" thickBot="1"/>
    <row r="35" spans="2:19" ht="30.75" customHeight="1" thickBot="1">
      <c r="B35" s="752" t="str">
        <f>Zostava1!$D$15</f>
        <v>TJ Rakovice A</v>
      </c>
      <c r="C35" s="753"/>
      <c r="D35" s="753"/>
      <c r="E35" s="750" t="s">
        <v>195</v>
      </c>
      <c r="F35" s="751"/>
      <c r="G35" s="114" t="str">
        <f>Výsledky!$I$24</f>
        <v>2</v>
      </c>
      <c r="J35" s="752" t="str">
        <f>Zostava1!$D$21</f>
        <v>ŽP Sport Podbrezová</v>
      </c>
      <c r="K35" s="753"/>
      <c r="L35" s="754"/>
      <c r="M35" s="750" t="s">
        <v>195</v>
      </c>
      <c r="N35" s="751"/>
      <c r="O35" s="114" t="str">
        <f>Výsledky!$I$31</f>
        <v>1</v>
      </c>
      <c r="P35" s="205"/>
      <c r="Q35" s="208" t="str">
        <f>$B$35</f>
        <v>TJ Rakovice A</v>
      </c>
      <c r="R35" s="91"/>
      <c r="S35" s="204" t="str">
        <f>$J$35</f>
        <v>ŽP Sport Podbrezová</v>
      </c>
    </row>
    <row r="36" spans="1:19" s="66" customFormat="1" ht="12.75">
      <c r="A36"/>
      <c r="B36" s="438" t="s">
        <v>57</v>
      </c>
      <c r="C36" s="761" t="s">
        <v>58</v>
      </c>
      <c r="D36" s="749" t="s">
        <v>38</v>
      </c>
      <c r="E36" s="749"/>
      <c r="F36" s="749"/>
      <c r="G36" s="749"/>
      <c r="H36" s="439"/>
      <c r="I36" s="439"/>
      <c r="J36" s="438" t="s">
        <v>57</v>
      </c>
      <c r="K36" s="761" t="s">
        <v>58</v>
      </c>
      <c r="L36" s="749" t="s">
        <v>38</v>
      </c>
      <c r="M36" s="749"/>
      <c r="N36" s="749"/>
      <c r="O36" s="749"/>
      <c r="P36"/>
      <c r="Q36" s="110"/>
      <c r="S36" s="112"/>
    </row>
    <row r="37" spans="1:19" s="66" customFormat="1" ht="13.5" thickBot="1">
      <c r="A37"/>
      <c r="B37" s="440" t="s">
        <v>61</v>
      </c>
      <c r="C37" s="762"/>
      <c r="D37" s="441" t="s">
        <v>25</v>
      </c>
      <c r="E37" s="442" t="s">
        <v>59</v>
      </c>
      <c r="F37" s="443" t="s">
        <v>26</v>
      </c>
      <c r="G37" s="444" t="s">
        <v>27</v>
      </c>
      <c r="H37" s="439"/>
      <c r="I37" s="439"/>
      <c r="J37" s="440" t="s">
        <v>61</v>
      </c>
      <c r="K37" s="762"/>
      <c r="L37" s="441" t="s">
        <v>25</v>
      </c>
      <c r="M37" s="442" t="s">
        <v>59</v>
      </c>
      <c r="N37" s="443" t="s">
        <v>26</v>
      </c>
      <c r="O37" s="444" t="s">
        <v>27</v>
      </c>
      <c r="P37"/>
      <c r="Q37" s="110"/>
      <c r="S37" s="112"/>
    </row>
    <row r="38" spans="1:19" s="66" customFormat="1" ht="19.5" customHeight="1">
      <c r="A38"/>
      <c r="B38" s="755" t="str">
        <f>'CSV 1-12'!$A$19</f>
        <v>Kolníková Patrícia- Rakovice</v>
      </c>
      <c r="C38" s="85">
        <v>1</v>
      </c>
      <c r="D38" s="73">
        <f>'CSV 1-12'!B20</f>
        <v>87</v>
      </c>
      <c r="E38" s="74">
        <f>'CSV 1-12'!C20</f>
        <v>18</v>
      </c>
      <c r="F38" s="75">
        <f>'CSV 1-12'!D20</f>
        <v>6</v>
      </c>
      <c r="G38" s="83">
        <f>'CSV 1-12'!E20</f>
        <v>105</v>
      </c>
      <c r="H38"/>
      <c r="I38"/>
      <c r="J38" s="755" t="str">
        <f>'CSV 1-12'!$A$67</f>
        <v>Ďuricová Michaela- Podbrezova</v>
      </c>
      <c r="K38" s="85">
        <v>1</v>
      </c>
      <c r="L38" s="73">
        <f>'CSV 1-12'!B68</f>
        <v>105</v>
      </c>
      <c r="M38" s="74">
        <f>'CSV 1-12'!C68</f>
        <v>53</v>
      </c>
      <c r="N38" s="75">
        <f>'CSV 1-12'!D68</f>
        <v>2</v>
      </c>
      <c r="O38" s="83">
        <f>'CSV 1-12'!E68</f>
        <v>158</v>
      </c>
      <c r="P38"/>
      <c r="Q38" s="110">
        <f>LARGE(G42:G57,1)</f>
        <v>563</v>
      </c>
      <c r="S38" s="112">
        <f>LARGE(O42:O57,1)</f>
        <v>579</v>
      </c>
    </row>
    <row r="39" spans="1:19" s="66" customFormat="1" ht="19.5" customHeight="1">
      <c r="A39"/>
      <c r="B39" s="756"/>
      <c r="C39" s="86">
        <v>2</v>
      </c>
      <c r="D39" s="76">
        <f>'CSV 1-12'!B21</f>
        <v>96</v>
      </c>
      <c r="E39" s="77">
        <f>'CSV 1-12'!C21</f>
        <v>45</v>
      </c>
      <c r="F39" s="78">
        <f>'CSV 1-12'!D21</f>
        <v>2</v>
      </c>
      <c r="G39" s="84">
        <f>'CSV 1-12'!E21</f>
        <v>141</v>
      </c>
      <c r="H39"/>
      <c r="I39"/>
      <c r="J39" s="756"/>
      <c r="K39" s="86">
        <v>2</v>
      </c>
      <c r="L39" s="76">
        <f>'CSV 1-12'!B69</f>
        <v>98</v>
      </c>
      <c r="M39" s="77">
        <f>'CSV 1-12'!C69</f>
        <v>62</v>
      </c>
      <c r="N39" s="78">
        <f>'CSV 1-12'!D69</f>
        <v>1</v>
      </c>
      <c r="O39" s="84">
        <f>'CSV 1-12'!E69</f>
        <v>160</v>
      </c>
      <c r="P39"/>
      <c r="Q39" s="110">
        <f>LARGE(G42:G57,2)</f>
        <v>562</v>
      </c>
      <c r="S39" s="112">
        <f>LARGE(O42:O57,2)</f>
        <v>571</v>
      </c>
    </row>
    <row r="40" spans="1:19" s="66" customFormat="1" ht="19.5" customHeight="1">
      <c r="A40"/>
      <c r="B40" s="756"/>
      <c r="C40" s="86">
        <v>3</v>
      </c>
      <c r="D40" s="76">
        <f>'CSV 1-12'!B22</f>
        <v>93</v>
      </c>
      <c r="E40" s="77">
        <f>'CSV 1-12'!C22</f>
        <v>50</v>
      </c>
      <c r="F40" s="78">
        <f>'CSV 1-12'!D22</f>
        <v>1</v>
      </c>
      <c r="G40" s="84">
        <f>'CSV 1-12'!E22</f>
        <v>143</v>
      </c>
      <c r="H40"/>
      <c r="I40"/>
      <c r="J40" s="756"/>
      <c r="K40" s="86">
        <v>3</v>
      </c>
      <c r="L40" s="76">
        <f>'CSV 1-12'!B70</f>
        <v>96</v>
      </c>
      <c r="M40" s="77">
        <f>'CSV 1-12'!C70</f>
        <v>27</v>
      </c>
      <c r="N40" s="78">
        <f>'CSV 1-12'!D70</f>
        <v>5</v>
      </c>
      <c r="O40" s="84">
        <f>'CSV 1-12'!E70</f>
        <v>123</v>
      </c>
      <c r="P40"/>
      <c r="Q40" s="110">
        <f>LARGE(G42:G57,3)</f>
        <v>544</v>
      </c>
      <c r="S40" s="113">
        <f>LARGE(O42:O57,3)</f>
        <v>551</v>
      </c>
    </row>
    <row r="41" spans="1:19" s="66" customFormat="1" ht="19.5" customHeight="1">
      <c r="A41"/>
      <c r="B41" s="759"/>
      <c r="C41" s="87">
        <v>4</v>
      </c>
      <c r="D41" s="76">
        <f>'CSV 1-12'!B23</f>
        <v>92</v>
      </c>
      <c r="E41" s="77">
        <f>'CSV 1-12'!C23</f>
        <v>44</v>
      </c>
      <c r="F41" s="78">
        <f>'CSV 1-12'!D23</f>
        <v>2</v>
      </c>
      <c r="G41" s="84">
        <f>'CSV 1-12'!E23</f>
        <v>136</v>
      </c>
      <c r="H41"/>
      <c r="I41"/>
      <c r="J41" s="759"/>
      <c r="K41" s="87">
        <v>4</v>
      </c>
      <c r="L41" s="76">
        <f>'CSV 1-12'!B71</f>
        <v>94</v>
      </c>
      <c r="M41" s="77">
        <f>'CSV 1-12'!C71</f>
        <v>36</v>
      </c>
      <c r="N41" s="78">
        <f>'CSV 1-12'!D71</f>
        <v>3</v>
      </c>
      <c r="O41" s="84">
        <f>'CSV 1-12'!E71</f>
        <v>130</v>
      </c>
      <c r="P41"/>
      <c r="Q41"/>
      <c r="S41" s="67"/>
    </row>
    <row r="42" spans="1:19" s="66" customFormat="1" ht="19.5" customHeight="1" thickBot="1">
      <c r="A42"/>
      <c r="B42" s="445" t="str">
        <f>'CSV 1-12'!$B$19</f>
        <v> </v>
      </c>
      <c r="C42" s="117" t="s">
        <v>60</v>
      </c>
      <c r="D42" s="79">
        <f>'CSV 1-12'!B24</f>
        <v>368</v>
      </c>
      <c r="E42" s="80">
        <f>'CSV 1-12'!C24</f>
        <v>157</v>
      </c>
      <c r="F42" s="81">
        <f>'CSV 1-12'!D24</f>
        <v>11</v>
      </c>
      <c r="G42" s="82">
        <f>'CSV 1-12'!E24</f>
        <v>525</v>
      </c>
      <c r="H42"/>
      <c r="I42"/>
      <c r="J42" s="445" t="str">
        <f>'CSV 1-12'!$B$67</f>
        <v> </v>
      </c>
      <c r="K42" s="117" t="s">
        <v>60</v>
      </c>
      <c r="L42" s="79">
        <f>'CSV 1-12'!B72</f>
        <v>393</v>
      </c>
      <c r="M42" s="80">
        <f>'CSV 1-12'!C72</f>
        <v>178</v>
      </c>
      <c r="N42" s="81">
        <f>'CSV 1-12'!D72</f>
        <v>11</v>
      </c>
      <c r="O42" s="82">
        <f>'CSV 1-12'!E72</f>
        <v>571</v>
      </c>
      <c r="P42"/>
      <c r="Q42"/>
      <c r="S42" s="68"/>
    </row>
    <row r="43" spans="2:15" ht="19.5" customHeight="1">
      <c r="B43" s="755" t="str">
        <f>'CSV 1-12'!$A$88</f>
        <v>Sintalova Natalia- Rakovice</v>
      </c>
      <c r="C43" s="85">
        <v>1</v>
      </c>
      <c r="D43" s="73">
        <f>'CSV 1-12'!B89</f>
        <v>88</v>
      </c>
      <c r="E43" s="74">
        <f>'CSV 1-12'!C89</f>
        <v>41</v>
      </c>
      <c r="F43" s="75">
        <f>'CSV 1-12'!D89</f>
        <v>3</v>
      </c>
      <c r="G43" s="83">
        <f>'CSV 1-12'!E89</f>
        <v>129</v>
      </c>
      <c r="J43" s="755" t="str">
        <f>'CSV 1-12'!$A$47</f>
        <v>Svantner Marek- Podbrezová</v>
      </c>
      <c r="K43" s="85">
        <v>1</v>
      </c>
      <c r="L43" s="73">
        <f>'CSV 1-12'!B48</f>
        <v>81</v>
      </c>
      <c r="M43" s="74">
        <f>'CSV 1-12'!C48</f>
        <v>27</v>
      </c>
      <c r="N43" s="75">
        <f>'CSV 1-12'!D48</f>
        <v>3</v>
      </c>
      <c r="O43" s="83">
        <f>'CSV 1-12'!E48</f>
        <v>108</v>
      </c>
    </row>
    <row r="44" spans="2:15" ht="19.5" customHeight="1">
      <c r="B44" s="756"/>
      <c r="C44" s="86">
        <v>2</v>
      </c>
      <c r="D44" s="76">
        <f>'CSV 1-12'!B90</f>
        <v>92</v>
      </c>
      <c r="E44" s="77">
        <f>'CSV 1-12'!C90</f>
        <v>60</v>
      </c>
      <c r="F44" s="78">
        <f>'CSV 1-12'!D90</f>
        <v>0</v>
      </c>
      <c r="G44" s="84">
        <f>'CSV 1-12'!E90</f>
        <v>152</v>
      </c>
      <c r="J44" s="756"/>
      <c r="K44" s="86">
        <v>2</v>
      </c>
      <c r="L44" s="76">
        <f>'CSV 1-12'!B49</f>
        <v>99</v>
      </c>
      <c r="M44" s="77">
        <f>'CSV 1-12'!C49</f>
        <v>59</v>
      </c>
      <c r="N44" s="78">
        <f>'CSV 1-12'!D49</f>
        <v>0</v>
      </c>
      <c r="O44" s="84">
        <f>'CSV 1-12'!E49</f>
        <v>158</v>
      </c>
    </row>
    <row r="45" spans="2:15" ht="19.5" customHeight="1">
      <c r="B45" s="756"/>
      <c r="C45" s="86">
        <v>3</v>
      </c>
      <c r="D45" s="76">
        <f>'CSV 1-12'!B91</f>
        <v>88</v>
      </c>
      <c r="E45" s="77">
        <f>'CSV 1-12'!C91</f>
        <v>45</v>
      </c>
      <c r="F45" s="78">
        <f>'CSV 1-12'!D91</f>
        <v>1</v>
      </c>
      <c r="G45" s="84">
        <f>'CSV 1-12'!E91</f>
        <v>133</v>
      </c>
      <c r="J45" s="756"/>
      <c r="K45" s="86">
        <v>3</v>
      </c>
      <c r="L45" s="76">
        <f>'CSV 1-12'!B50</f>
        <v>95</v>
      </c>
      <c r="M45" s="77">
        <f>'CSV 1-12'!C50</f>
        <v>43</v>
      </c>
      <c r="N45" s="78">
        <f>'CSV 1-12'!D50</f>
        <v>0</v>
      </c>
      <c r="O45" s="84">
        <f>'CSV 1-12'!E50</f>
        <v>138</v>
      </c>
    </row>
    <row r="46" spans="2:15" ht="19.5" customHeight="1">
      <c r="B46" s="759"/>
      <c r="C46" s="87">
        <v>4</v>
      </c>
      <c r="D46" s="76">
        <f>'CSV 1-12'!B92</f>
        <v>88</v>
      </c>
      <c r="E46" s="77">
        <f>'CSV 1-12'!C92</f>
        <v>60</v>
      </c>
      <c r="F46" s="78">
        <f>'CSV 1-12'!D92</f>
        <v>0</v>
      </c>
      <c r="G46" s="84">
        <f>'CSV 1-12'!E92</f>
        <v>148</v>
      </c>
      <c r="J46" s="759"/>
      <c r="K46" s="87">
        <v>4</v>
      </c>
      <c r="L46" s="76">
        <f>'CSV 1-12'!B51</f>
        <v>98</v>
      </c>
      <c r="M46" s="77">
        <f>'CSV 1-12'!C51</f>
        <v>77</v>
      </c>
      <c r="N46" s="78">
        <f>'CSV 1-12'!D51</f>
        <v>0</v>
      </c>
      <c r="O46" s="84">
        <f>'CSV 1-12'!E51</f>
        <v>175</v>
      </c>
    </row>
    <row r="47" spans="2:15" ht="19.5" customHeight="1" thickBot="1">
      <c r="B47" s="445" t="str">
        <f>'CSV 1-12'!$B$88</f>
        <v> </v>
      </c>
      <c r="C47" s="117" t="s">
        <v>60</v>
      </c>
      <c r="D47" s="79">
        <f>'CSV 1-12'!B93</f>
        <v>356</v>
      </c>
      <c r="E47" s="80">
        <f>'CSV 1-12'!C93</f>
        <v>206</v>
      </c>
      <c r="F47" s="81">
        <f>'CSV 1-12'!D93</f>
        <v>4</v>
      </c>
      <c r="G47" s="82">
        <f>'CSV 1-12'!E93</f>
        <v>562</v>
      </c>
      <c r="J47" s="445" t="str">
        <f>'CSV 1-12'!$B$47</f>
        <v> </v>
      </c>
      <c r="K47" s="117" t="s">
        <v>60</v>
      </c>
      <c r="L47" s="79">
        <f>'CSV 1-12'!B52</f>
        <v>373</v>
      </c>
      <c r="M47" s="80">
        <f>'CSV 1-12'!C52</f>
        <v>206</v>
      </c>
      <c r="N47" s="81">
        <f>'CSV 1-12'!D52</f>
        <v>3</v>
      </c>
      <c r="O47" s="82">
        <f>'CSV 1-12'!E52</f>
        <v>579</v>
      </c>
    </row>
    <row r="48" spans="2:15" ht="19.5" customHeight="1">
      <c r="B48" s="755" t="str">
        <f>'CSV 13-24'!$A$26</f>
        <v>Milan Šimon- Rakovice</v>
      </c>
      <c r="C48" s="85">
        <v>1</v>
      </c>
      <c r="D48" s="73">
        <f>'CSV 13-24'!B27</f>
        <v>94</v>
      </c>
      <c r="E48" s="74">
        <f>'CSV 13-24'!C27</f>
        <v>52</v>
      </c>
      <c r="F48" s="75">
        <f>'CSV 13-24'!D27</f>
        <v>0</v>
      </c>
      <c r="G48" s="83">
        <f>'CSV 13-24'!E27</f>
        <v>146</v>
      </c>
      <c r="J48" s="755" t="str">
        <f>'CSV 13-24'!$A$74</f>
        <v>Bánik Filip- Podbrezová</v>
      </c>
      <c r="K48" s="85">
        <v>1</v>
      </c>
      <c r="L48" s="73">
        <f>'CSV 13-24'!B75</f>
        <v>97</v>
      </c>
      <c r="M48" s="74">
        <f>'CSV 13-24'!C75</f>
        <v>35</v>
      </c>
      <c r="N48" s="75">
        <f>'CSV 13-24'!D75</f>
        <v>0</v>
      </c>
      <c r="O48" s="83">
        <f>'CSV 13-24'!E75</f>
        <v>132</v>
      </c>
    </row>
    <row r="49" spans="2:15" ht="19.5" customHeight="1">
      <c r="B49" s="756"/>
      <c r="C49" s="86">
        <v>2</v>
      </c>
      <c r="D49" s="76">
        <f>'CSV 13-24'!B28</f>
        <v>94</v>
      </c>
      <c r="E49" s="77">
        <f>'CSV 13-24'!C28</f>
        <v>44</v>
      </c>
      <c r="F49" s="78">
        <f>'CSV 13-24'!D28</f>
        <v>1</v>
      </c>
      <c r="G49" s="84">
        <f>'CSV 13-24'!E28</f>
        <v>138</v>
      </c>
      <c r="H49" s="205"/>
      <c r="J49" s="756"/>
      <c r="K49" s="86">
        <v>2</v>
      </c>
      <c r="L49" s="76">
        <f>'CSV 13-24'!B76</f>
        <v>84</v>
      </c>
      <c r="M49" s="77">
        <f>'CSV 13-24'!C76</f>
        <v>25</v>
      </c>
      <c r="N49" s="78">
        <f>'CSV 13-24'!D76</f>
        <v>4</v>
      </c>
      <c r="O49" s="84">
        <f>'CSV 13-24'!E76</f>
        <v>109</v>
      </c>
    </row>
    <row r="50" spans="2:15" ht="19.5" customHeight="1">
      <c r="B50" s="756"/>
      <c r="C50" s="86">
        <v>3</v>
      </c>
      <c r="D50" s="76">
        <f>'CSV 13-24'!B29</f>
        <v>86</v>
      </c>
      <c r="E50" s="77">
        <f>'CSV 13-24'!C29</f>
        <v>44</v>
      </c>
      <c r="F50" s="78">
        <f>'CSV 13-24'!D29</f>
        <v>4</v>
      </c>
      <c r="G50" s="84">
        <f>'CSV 13-24'!E29</f>
        <v>130</v>
      </c>
      <c r="J50" s="756"/>
      <c r="K50" s="86">
        <v>3</v>
      </c>
      <c r="L50" s="76">
        <f>'CSV 13-24'!B77</f>
        <v>97</v>
      </c>
      <c r="M50" s="77">
        <f>'CSV 13-24'!C77</f>
        <v>60</v>
      </c>
      <c r="N50" s="78">
        <f>'CSV 13-24'!D77</f>
        <v>1</v>
      </c>
      <c r="O50" s="84">
        <f>'CSV 13-24'!E77</f>
        <v>157</v>
      </c>
    </row>
    <row r="51" spans="2:15" ht="19.5" customHeight="1">
      <c r="B51" s="759"/>
      <c r="C51" s="87">
        <v>4</v>
      </c>
      <c r="D51" s="76">
        <f>'CSV 13-24'!B30</f>
        <v>99</v>
      </c>
      <c r="E51" s="77">
        <f>'CSV 13-24'!C30</f>
        <v>50</v>
      </c>
      <c r="F51" s="78">
        <f>'CSV 13-24'!D30</f>
        <v>2</v>
      </c>
      <c r="G51" s="84">
        <f>'CSV 13-24'!E30</f>
        <v>149</v>
      </c>
      <c r="J51" s="759"/>
      <c r="K51" s="87">
        <v>4</v>
      </c>
      <c r="L51" s="76">
        <f>'CSV 13-24'!B78</f>
        <v>80</v>
      </c>
      <c r="M51" s="77">
        <f>'CSV 13-24'!C78</f>
        <v>26</v>
      </c>
      <c r="N51" s="78">
        <f>'CSV 13-24'!D78</f>
        <v>4</v>
      </c>
      <c r="O51" s="84">
        <f>'CSV 13-24'!E78</f>
        <v>106</v>
      </c>
    </row>
    <row r="52" spans="2:15" ht="21.75" thickBot="1">
      <c r="B52" s="445" t="str">
        <f>'CSV 13-24'!$B$26</f>
        <v> </v>
      </c>
      <c r="C52" s="117" t="s">
        <v>60</v>
      </c>
      <c r="D52" s="79">
        <f>'CSV 13-24'!B31</f>
        <v>373</v>
      </c>
      <c r="E52" s="80">
        <f>'CSV 13-24'!C31</f>
        <v>190</v>
      </c>
      <c r="F52" s="81">
        <f>'CSV 13-24'!D31</f>
        <v>7</v>
      </c>
      <c r="G52" s="82">
        <f>'CSV 13-24'!E31</f>
        <v>563</v>
      </c>
      <c r="J52" s="445" t="str">
        <f>'CSV 13-24'!$B$74</f>
        <v> </v>
      </c>
      <c r="K52" s="117" t="s">
        <v>60</v>
      </c>
      <c r="L52" s="79">
        <f>'CSV 13-24'!B79</f>
        <v>358</v>
      </c>
      <c r="M52" s="80">
        <f>'CSV 13-24'!C79</f>
        <v>146</v>
      </c>
      <c r="N52" s="81">
        <f>'CSV 13-24'!D79</f>
        <v>9</v>
      </c>
      <c r="O52" s="82">
        <f>'CSV 13-24'!E79</f>
        <v>504</v>
      </c>
    </row>
    <row r="53" spans="2:15" ht="19.5" customHeight="1">
      <c r="B53" s="755" t="str">
        <f>'CSV 13-24'!$A$95</f>
        <v>Magala Šimon- Rakovice</v>
      </c>
      <c r="C53" s="85">
        <v>1</v>
      </c>
      <c r="D53" s="73">
        <f>'CSV 13-24'!B96</f>
        <v>102</v>
      </c>
      <c r="E53" s="74">
        <f>'CSV 13-24'!C96</f>
        <v>36</v>
      </c>
      <c r="F53" s="75">
        <f>'CSV 13-24'!D96</f>
        <v>1</v>
      </c>
      <c r="G53" s="83">
        <f>'CSV 13-24'!E96</f>
        <v>138</v>
      </c>
      <c r="J53" s="755" t="str">
        <f>'CSV 13-24'!$A$33</f>
        <v>Poliaková Janka- Podbrezová</v>
      </c>
      <c r="K53" s="85">
        <v>1</v>
      </c>
      <c r="L53" s="73">
        <f>'CSV 13-24'!B34</f>
        <v>91</v>
      </c>
      <c r="M53" s="74">
        <f>'CSV 13-24'!C34</f>
        <v>33</v>
      </c>
      <c r="N53" s="75">
        <f>'CSV 13-24'!D34</f>
        <v>1</v>
      </c>
      <c r="O53" s="83">
        <f>'CSV 13-24'!E34</f>
        <v>124</v>
      </c>
    </row>
    <row r="54" spans="2:15" ht="19.5" customHeight="1">
      <c r="B54" s="756"/>
      <c r="C54" s="86">
        <v>2</v>
      </c>
      <c r="D54" s="76">
        <f>'CSV 13-24'!B97</f>
        <v>87</v>
      </c>
      <c r="E54" s="77">
        <f>'CSV 13-24'!C97</f>
        <v>43</v>
      </c>
      <c r="F54" s="78">
        <f>'CSV 13-24'!D97</f>
        <v>2</v>
      </c>
      <c r="G54" s="84">
        <f>'CSV 13-24'!E97</f>
        <v>130</v>
      </c>
      <c r="J54" s="756"/>
      <c r="K54" s="86">
        <v>2</v>
      </c>
      <c r="L54" s="76">
        <f>'CSV 13-24'!B35</f>
        <v>86</v>
      </c>
      <c r="M54" s="77">
        <f>'CSV 13-24'!C35</f>
        <v>68</v>
      </c>
      <c r="N54" s="78">
        <f>'CSV 13-24'!D35</f>
        <v>1</v>
      </c>
      <c r="O54" s="84">
        <f>'CSV 13-24'!E35</f>
        <v>154</v>
      </c>
    </row>
    <row r="55" spans="2:15" ht="19.5" customHeight="1">
      <c r="B55" s="756"/>
      <c r="C55" s="86">
        <v>3</v>
      </c>
      <c r="D55" s="76">
        <f>'CSV 13-24'!B98</f>
        <v>89</v>
      </c>
      <c r="E55" s="77">
        <f>'CSV 13-24'!C98</f>
        <v>61</v>
      </c>
      <c r="F55" s="78">
        <f>'CSV 13-24'!D98</f>
        <v>1</v>
      </c>
      <c r="G55" s="84">
        <f>'CSV 13-24'!E98</f>
        <v>150</v>
      </c>
      <c r="J55" s="756"/>
      <c r="K55" s="86">
        <v>3</v>
      </c>
      <c r="L55" s="76">
        <f>'CSV 13-24'!B36</f>
        <v>86</v>
      </c>
      <c r="M55" s="77">
        <f>'CSV 13-24'!C36</f>
        <v>45</v>
      </c>
      <c r="N55" s="78">
        <f>'CSV 13-24'!D36</f>
        <v>1</v>
      </c>
      <c r="O55" s="84">
        <f>'CSV 13-24'!E36</f>
        <v>131</v>
      </c>
    </row>
    <row r="56" spans="2:15" ht="19.5" customHeight="1">
      <c r="B56" s="759"/>
      <c r="C56" s="87">
        <v>4</v>
      </c>
      <c r="D56" s="76">
        <f>'CSV 13-24'!B99</f>
        <v>90</v>
      </c>
      <c r="E56" s="77">
        <f>'CSV 13-24'!C99</f>
        <v>36</v>
      </c>
      <c r="F56" s="78">
        <f>'CSV 13-24'!D99</f>
        <v>2</v>
      </c>
      <c r="G56" s="84">
        <f>'CSV 13-24'!E99</f>
        <v>126</v>
      </c>
      <c r="J56" s="759"/>
      <c r="K56" s="87">
        <v>4</v>
      </c>
      <c r="L56" s="76">
        <f>'CSV 13-24'!B37</f>
        <v>101</v>
      </c>
      <c r="M56" s="77">
        <f>'CSV 13-24'!C37</f>
        <v>41</v>
      </c>
      <c r="N56" s="78">
        <f>'CSV 13-24'!D37</f>
        <v>1</v>
      </c>
      <c r="O56" s="84">
        <f>'CSV 13-24'!E37</f>
        <v>142</v>
      </c>
    </row>
    <row r="57" spans="2:15" ht="19.5" customHeight="1" thickBot="1">
      <c r="B57" s="445" t="str">
        <f>'CSV 13-24'!$B$95</f>
        <v> </v>
      </c>
      <c r="C57" s="117" t="s">
        <v>60</v>
      </c>
      <c r="D57" s="79">
        <f>'CSV 13-24'!B100</f>
        <v>368</v>
      </c>
      <c r="E57" s="80">
        <f>'CSV 13-24'!C100</f>
        <v>176</v>
      </c>
      <c r="F57" s="81">
        <f>'CSV 13-24'!D100</f>
        <v>6</v>
      </c>
      <c r="G57" s="82">
        <f>'CSV 13-24'!E100</f>
        <v>544</v>
      </c>
      <c r="J57" s="445" t="str">
        <f>'CSV 13-24'!$B$33</f>
        <v> </v>
      </c>
      <c r="K57" s="117" t="s">
        <v>60</v>
      </c>
      <c r="L57" s="79">
        <f>'CSV 13-24'!B38</f>
        <v>364</v>
      </c>
      <c r="M57" s="80">
        <f>'CSV 13-24'!C38</f>
        <v>187</v>
      </c>
      <c r="N57" s="81">
        <f>'CSV 13-24'!D38</f>
        <v>4</v>
      </c>
      <c r="O57" s="82">
        <f>'CSV 13-24'!E38</f>
        <v>551</v>
      </c>
    </row>
    <row r="58" spans="2:15" ht="27" customHeight="1" thickBot="1">
      <c r="B58" s="115" t="s">
        <v>96</v>
      </c>
      <c r="C58" s="157" t="str">
        <f>Výsledky!$K$24</f>
        <v>5</v>
      </c>
      <c r="D58" s="757" t="s">
        <v>97</v>
      </c>
      <c r="E58" s="757"/>
      <c r="F58" s="758"/>
      <c r="G58" s="89">
        <f>SUM(Q38:Q40)</f>
        <v>1669</v>
      </c>
      <c r="H58" s="72"/>
      <c r="J58" s="115" t="s">
        <v>96</v>
      </c>
      <c r="K58" s="157" t="str">
        <f>Výsledky!$K$31</f>
        <v>7</v>
      </c>
      <c r="L58" s="757" t="s">
        <v>97</v>
      </c>
      <c r="M58" s="757"/>
      <c r="N58" s="758"/>
      <c r="O58" s="89">
        <f>SUM(S38:S40)</f>
        <v>1701</v>
      </c>
    </row>
    <row r="59" spans="2:3" ht="12.75">
      <c r="B59" s="71"/>
      <c r="C59" s="71"/>
    </row>
    <row r="65" ht="13.5" thickBot="1"/>
    <row r="66" spans="2:21" ht="30.75" customHeight="1" thickBot="1">
      <c r="B66" s="752" t="str">
        <f>Zostava1!$D$27</f>
        <v>ŠK Modranka</v>
      </c>
      <c r="C66" s="753"/>
      <c r="D66" s="754"/>
      <c r="E66" s="750" t="s">
        <v>195</v>
      </c>
      <c r="F66" s="751"/>
      <c r="G66" s="114" t="str">
        <f>Výsledky!$I$38</f>
        <v>4</v>
      </c>
      <c r="J66" s="752" t="str">
        <f>Zostava1!$D$33</f>
        <v>FTC Fiľakovo</v>
      </c>
      <c r="K66" s="753"/>
      <c r="L66" s="753"/>
      <c r="M66" s="750" t="s">
        <v>195</v>
      </c>
      <c r="N66" s="751"/>
      <c r="O66" s="114" t="str">
        <f>Výsledky!$I$45</f>
        <v>6</v>
      </c>
      <c r="Q66" s="206" t="str">
        <f>$B$66</f>
        <v>ŠK Modranka</v>
      </c>
      <c r="R66" s="207"/>
      <c r="S66" s="206" t="str">
        <f>$J$66</f>
        <v>FTC Fiľakovo</v>
      </c>
      <c r="T66" s="207"/>
      <c r="U66" s="207"/>
    </row>
    <row r="67" spans="1:19" s="66" customFormat="1" ht="12.75">
      <c r="A67"/>
      <c r="B67" s="438" t="s">
        <v>57</v>
      </c>
      <c r="C67" s="761" t="s">
        <v>58</v>
      </c>
      <c r="D67" s="749" t="s">
        <v>38</v>
      </c>
      <c r="E67" s="749"/>
      <c r="F67" s="749"/>
      <c r="G67" s="749"/>
      <c r="H67" s="439"/>
      <c r="I67" s="439"/>
      <c r="J67" s="438" t="s">
        <v>57</v>
      </c>
      <c r="K67" s="761" t="s">
        <v>58</v>
      </c>
      <c r="L67" s="749" t="s">
        <v>38</v>
      </c>
      <c r="M67" s="749"/>
      <c r="N67" s="749"/>
      <c r="O67" s="749"/>
      <c r="P67"/>
      <c r="Q67" s="110"/>
      <c r="S67" s="112"/>
    </row>
    <row r="68" spans="1:19" s="66" customFormat="1" ht="13.5" thickBot="1">
      <c r="A68"/>
      <c r="B68" s="440" t="s">
        <v>61</v>
      </c>
      <c r="C68" s="762"/>
      <c r="D68" s="441" t="s">
        <v>25</v>
      </c>
      <c r="E68" s="442" t="s">
        <v>59</v>
      </c>
      <c r="F68" s="443" t="s">
        <v>26</v>
      </c>
      <c r="G68" s="444" t="s">
        <v>27</v>
      </c>
      <c r="H68" s="439"/>
      <c r="I68" s="439"/>
      <c r="J68" s="440" t="s">
        <v>61</v>
      </c>
      <c r="K68" s="762"/>
      <c r="L68" s="441" t="s">
        <v>25</v>
      </c>
      <c r="M68" s="442" t="s">
        <v>59</v>
      </c>
      <c r="N68" s="443" t="s">
        <v>26</v>
      </c>
      <c r="O68" s="444" t="s">
        <v>27</v>
      </c>
      <c r="P68"/>
      <c r="Q68" s="110"/>
      <c r="S68" s="112"/>
    </row>
    <row r="69" spans="1:19" s="66" customFormat="1" ht="19.5" customHeight="1">
      <c r="A69"/>
      <c r="B69" s="755" t="str">
        <f>'CSV 1-12'!$A$26</f>
        <v>Sipkovsky Samuel- Modranka</v>
      </c>
      <c r="C69" s="85">
        <v>1</v>
      </c>
      <c r="D69" s="73">
        <f>'CSV 1-12'!B27</f>
        <v>74</v>
      </c>
      <c r="E69" s="74">
        <f>'CSV 1-12'!C27</f>
        <v>70</v>
      </c>
      <c r="F69" s="75">
        <f>'CSV 1-12'!D27</f>
        <v>1</v>
      </c>
      <c r="G69" s="83">
        <f>'CSV 1-12'!E27</f>
        <v>144</v>
      </c>
      <c r="H69"/>
      <c r="I69"/>
      <c r="J69" s="755" t="str">
        <f>'CSV 1-12'!$A$74</f>
        <v>Gallo Erik- Filakovo</v>
      </c>
      <c r="K69" s="85">
        <v>1</v>
      </c>
      <c r="L69" s="73">
        <f>'CSV 1-12'!B75</f>
        <v>104</v>
      </c>
      <c r="M69" s="74">
        <f>'CSV 1-12'!C75</f>
        <v>52</v>
      </c>
      <c r="N69" s="75">
        <f>'CSV 1-12'!D75</f>
        <v>0</v>
      </c>
      <c r="O69" s="83">
        <f>'CSV 1-12'!E75</f>
        <v>156</v>
      </c>
      <c r="P69"/>
      <c r="Q69" s="110">
        <f>LARGE(G73:G88,1)</f>
        <v>560</v>
      </c>
      <c r="S69" s="112">
        <f>LARGE(O73:O88,1)</f>
        <v>512</v>
      </c>
    </row>
    <row r="70" spans="1:19" s="66" customFormat="1" ht="19.5" customHeight="1">
      <c r="A70"/>
      <c r="B70" s="756"/>
      <c r="C70" s="86">
        <v>2</v>
      </c>
      <c r="D70" s="76">
        <f>'CSV 1-12'!B28</f>
        <v>98</v>
      </c>
      <c r="E70" s="77">
        <f>'CSV 1-12'!C28</f>
        <v>44</v>
      </c>
      <c r="F70" s="78">
        <f>'CSV 1-12'!D28</f>
        <v>4</v>
      </c>
      <c r="G70" s="84">
        <f>'CSV 1-12'!E28</f>
        <v>142</v>
      </c>
      <c r="H70"/>
      <c r="I70"/>
      <c r="J70" s="756"/>
      <c r="K70" s="86">
        <v>2</v>
      </c>
      <c r="L70" s="76">
        <f>'CSV 1-12'!B76</f>
        <v>81</v>
      </c>
      <c r="M70" s="77">
        <f>'CSV 1-12'!C76</f>
        <v>36</v>
      </c>
      <c r="N70" s="78">
        <f>'CSV 1-12'!D76</f>
        <v>2</v>
      </c>
      <c r="O70" s="84">
        <f>'CSV 1-12'!E76</f>
        <v>117</v>
      </c>
      <c r="P70"/>
      <c r="Q70" s="110">
        <f>LARGE(G73:G88,2)</f>
        <v>550</v>
      </c>
      <c r="S70" s="112">
        <f>LARGE(O73:O88,2)</f>
        <v>490</v>
      </c>
    </row>
    <row r="71" spans="1:19" s="66" customFormat="1" ht="19.5" customHeight="1">
      <c r="A71"/>
      <c r="B71" s="756"/>
      <c r="C71" s="86">
        <v>3</v>
      </c>
      <c r="D71" s="76">
        <f>'CSV 1-12'!B29</f>
        <v>82</v>
      </c>
      <c r="E71" s="77">
        <f>'CSV 1-12'!C29</f>
        <v>35</v>
      </c>
      <c r="F71" s="78">
        <f>'CSV 1-12'!D29</f>
        <v>4</v>
      </c>
      <c r="G71" s="84">
        <f>'CSV 1-12'!E29</f>
        <v>117</v>
      </c>
      <c r="H71"/>
      <c r="I71"/>
      <c r="J71" s="756"/>
      <c r="K71" s="86">
        <v>3</v>
      </c>
      <c r="L71" s="76">
        <f>'CSV 1-12'!B77</f>
        <v>80</v>
      </c>
      <c r="M71" s="77">
        <f>'CSV 1-12'!C77</f>
        <v>45</v>
      </c>
      <c r="N71" s="78">
        <f>'CSV 1-12'!D77</f>
        <v>2</v>
      </c>
      <c r="O71" s="84">
        <f>'CSV 1-12'!E77</f>
        <v>125</v>
      </c>
      <c r="P71"/>
      <c r="Q71" s="110">
        <f>LARGE(G73:G88,3)</f>
        <v>536</v>
      </c>
      <c r="S71" s="113">
        <f>LARGE(O73:O88,3)</f>
        <v>483</v>
      </c>
    </row>
    <row r="72" spans="1:19" s="66" customFormat="1" ht="19.5" customHeight="1">
      <c r="A72"/>
      <c r="B72" s="759"/>
      <c r="C72" s="87">
        <v>4</v>
      </c>
      <c r="D72" s="76">
        <f>'CSV 1-12'!B30</f>
        <v>91</v>
      </c>
      <c r="E72" s="77">
        <f>'CSV 1-12'!C30</f>
        <v>42</v>
      </c>
      <c r="F72" s="78">
        <f>'CSV 1-12'!D30</f>
        <v>1</v>
      </c>
      <c r="G72" s="84">
        <f>'CSV 1-12'!E30</f>
        <v>133</v>
      </c>
      <c r="H72"/>
      <c r="I72"/>
      <c r="J72" s="759"/>
      <c r="K72" s="87">
        <v>4</v>
      </c>
      <c r="L72" s="76">
        <f>'CSV 1-12'!B78</f>
        <v>79</v>
      </c>
      <c r="M72" s="77">
        <f>'CSV 1-12'!C78</f>
        <v>35</v>
      </c>
      <c r="N72" s="78">
        <f>'CSV 1-12'!D78</f>
        <v>4</v>
      </c>
      <c r="O72" s="84">
        <f>'CSV 1-12'!E78</f>
        <v>114</v>
      </c>
      <c r="P72"/>
      <c r="Q72"/>
      <c r="S72" s="67"/>
    </row>
    <row r="73" spans="1:19" s="66" customFormat="1" ht="19.5" customHeight="1" thickBot="1">
      <c r="A73"/>
      <c r="B73" s="445" t="str">
        <f>'CSV 1-12'!$B$26</f>
        <v> </v>
      </c>
      <c r="C73" s="117" t="s">
        <v>60</v>
      </c>
      <c r="D73" s="79">
        <f>'CSV 1-12'!B31</f>
        <v>345</v>
      </c>
      <c r="E73" s="80">
        <f>'CSV 1-12'!C31</f>
        <v>191</v>
      </c>
      <c r="F73" s="81">
        <f>'CSV 1-12'!D31</f>
        <v>10</v>
      </c>
      <c r="G73" s="82">
        <f>'CSV 1-12'!E31</f>
        <v>536</v>
      </c>
      <c r="H73"/>
      <c r="I73"/>
      <c r="J73" s="445" t="str">
        <f>'CSV 1-12'!$B$74</f>
        <v> </v>
      </c>
      <c r="K73" s="117" t="s">
        <v>60</v>
      </c>
      <c r="L73" s="79">
        <f>'CSV 1-12'!B79</f>
        <v>344</v>
      </c>
      <c r="M73" s="80">
        <f>'CSV 1-12'!C79</f>
        <v>168</v>
      </c>
      <c r="N73" s="81">
        <f>'CSV 1-12'!D79</f>
        <v>8</v>
      </c>
      <c r="O73" s="82">
        <f>'CSV 1-12'!E79</f>
        <v>512</v>
      </c>
      <c r="P73"/>
      <c r="Q73"/>
      <c r="S73" s="68"/>
    </row>
    <row r="74" spans="2:15" ht="19.5" customHeight="1">
      <c r="B74" s="755" t="str">
        <f>'CSV 1-12'!$A$95</f>
        <v>Jankovicova Dominika- Modranka</v>
      </c>
      <c r="C74" s="85">
        <v>1</v>
      </c>
      <c r="D74" s="73">
        <f>'CSV 1-12'!B96</f>
        <v>103</v>
      </c>
      <c r="E74" s="74">
        <f>'CSV 1-12'!C96</f>
        <v>40</v>
      </c>
      <c r="F74" s="75">
        <f>'CSV 1-12'!D96</f>
        <v>3</v>
      </c>
      <c r="G74" s="83">
        <f>'CSV 1-12'!E96</f>
        <v>143</v>
      </c>
      <c r="J74" s="755" t="str">
        <f>'CSV 1-12'!$A$33</f>
        <v>Nagy Tomas- Filakovo</v>
      </c>
      <c r="K74" s="85">
        <v>1</v>
      </c>
      <c r="L74" s="73">
        <f>'CSV 1-12'!B34</f>
        <v>77</v>
      </c>
      <c r="M74" s="74">
        <f>'CSV 1-12'!C34</f>
        <v>33</v>
      </c>
      <c r="N74" s="75">
        <f>'CSV 1-12'!D34</f>
        <v>5</v>
      </c>
      <c r="O74" s="83">
        <f>'CSV 1-12'!E34</f>
        <v>110</v>
      </c>
    </row>
    <row r="75" spans="2:15" ht="19.5" customHeight="1">
      <c r="B75" s="756"/>
      <c r="C75" s="86">
        <v>2</v>
      </c>
      <c r="D75" s="76">
        <f>'CSV 1-12'!B97</f>
        <v>97</v>
      </c>
      <c r="E75" s="77">
        <f>'CSV 1-12'!C97</f>
        <v>50</v>
      </c>
      <c r="F75" s="78">
        <f>'CSV 1-12'!D97</f>
        <v>1</v>
      </c>
      <c r="G75" s="84">
        <f>'CSV 1-12'!E97</f>
        <v>147</v>
      </c>
      <c r="J75" s="756"/>
      <c r="K75" s="86">
        <v>2</v>
      </c>
      <c r="L75" s="76">
        <f>'CSV 1-12'!B35</f>
        <v>75</v>
      </c>
      <c r="M75" s="77">
        <f>'CSV 1-12'!C35</f>
        <v>35</v>
      </c>
      <c r="N75" s="78">
        <f>'CSV 1-12'!D35</f>
        <v>6</v>
      </c>
      <c r="O75" s="84">
        <f>'CSV 1-12'!E35</f>
        <v>110</v>
      </c>
    </row>
    <row r="76" spans="2:15" ht="19.5" customHeight="1">
      <c r="B76" s="756"/>
      <c r="C76" s="86">
        <v>3</v>
      </c>
      <c r="D76" s="76">
        <f>'CSV 1-12'!B98</f>
        <v>87</v>
      </c>
      <c r="E76" s="77">
        <f>'CSV 1-12'!C98</f>
        <v>53</v>
      </c>
      <c r="F76" s="78">
        <f>'CSV 1-12'!D98</f>
        <v>2</v>
      </c>
      <c r="G76" s="84">
        <f>'CSV 1-12'!E98</f>
        <v>140</v>
      </c>
      <c r="J76" s="756"/>
      <c r="K76" s="86">
        <v>3</v>
      </c>
      <c r="L76" s="76">
        <f>'CSV 1-12'!B36</f>
        <v>86</v>
      </c>
      <c r="M76" s="77">
        <f>'CSV 1-12'!C36</f>
        <v>35</v>
      </c>
      <c r="N76" s="78">
        <f>'CSV 1-12'!D36</f>
        <v>2</v>
      </c>
      <c r="O76" s="84">
        <f>'CSV 1-12'!E36</f>
        <v>121</v>
      </c>
    </row>
    <row r="77" spans="2:15" ht="19.5" customHeight="1">
      <c r="B77" s="759"/>
      <c r="C77" s="87">
        <v>4</v>
      </c>
      <c r="D77" s="76">
        <f>'CSV 1-12'!B99</f>
        <v>94</v>
      </c>
      <c r="E77" s="77">
        <f>'CSV 1-12'!C99</f>
        <v>26</v>
      </c>
      <c r="F77" s="78">
        <f>'CSV 1-12'!D99</f>
        <v>5</v>
      </c>
      <c r="G77" s="84">
        <f>'CSV 1-12'!E99</f>
        <v>120</v>
      </c>
      <c r="J77" s="759"/>
      <c r="K77" s="87">
        <v>4</v>
      </c>
      <c r="L77" s="76">
        <f>'CSV 1-12'!B37</f>
        <v>89</v>
      </c>
      <c r="M77" s="77">
        <f>'CSV 1-12'!C37</f>
        <v>53</v>
      </c>
      <c r="N77" s="78">
        <f>'CSV 1-12'!D37</f>
        <v>3</v>
      </c>
      <c r="O77" s="84">
        <f>'CSV 1-12'!E37</f>
        <v>142</v>
      </c>
    </row>
    <row r="78" spans="2:15" ht="19.5" customHeight="1" thickBot="1">
      <c r="B78" s="445" t="str">
        <f>'CSV 1-12'!$B$95</f>
        <v> </v>
      </c>
      <c r="C78" s="117" t="s">
        <v>60</v>
      </c>
      <c r="D78" s="79">
        <f>'CSV 1-12'!B100</f>
        <v>381</v>
      </c>
      <c r="E78" s="80">
        <f>'CSV 1-12'!C100</f>
        <v>169</v>
      </c>
      <c r="F78" s="81">
        <f>'CSV 1-12'!D100</f>
        <v>11</v>
      </c>
      <c r="G78" s="82">
        <f>'CSV 1-12'!E100</f>
        <v>550</v>
      </c>
      <c r="J78" s="445" t="str">
        <f>'CSV 1-12'!$B$33</f>
        <v> </v>
      </c>
      <c r="K78" s="117" t="s">
        <v>60</v>
      </c>
      <c r="L78" s="79">
        <f>'CSV 1-12'!B38</f>
        <v>327</v>
      </c>
      <c r="M78" s="80">
        <f>'CSV 1-12'!C38</f>
        <v>156</v>
      </c>
      <c r="N78" s="81">
        <f>'CSV 1-12'!D38</f>
        <v>16</v>
      </c>
      <c r="O78" s="82">
        <f>'CSV 1-12'!E38</f>
        <v>483</v>
      </c>
    </row>
    <row r="79" spans="2:15" ht="19.5" customHeight="1">
      <c r="B79" s="755" t="str">
        <f>'CSV 13-24'!$A$12</f>
        <v>Šúryová Alexandra- Modranka</v>
      </c>
      <c r="C79" s="85">
        <v>1</v>
      </c>
      <c r="D79" s="73">
        <f>'CSV 13-24'!B13</f>
        <v>97</v>
      </c>
      <c r="E79" s="74">
        <f>'CSV 13-24'!C13</f>
        <v>53</v>
      </c>
      <c r="F79" s="75">
        <f>'CSV 13-24'!D13</f>
        <v>1</v>
      </c>
      <c r="G79" s="83">
        <f>'CSV 13-24'!E13</f>
        <v>150</v>
      </c>
      <c r="J79" s="755" t="str">
        <f>'CSV 13-24'!$A$60</f>
        <v>Mihali Daniel- Fiľakovo</v>
      </c>
      <c r="K79" s="85">
        <v>1</v>
      </c>
      <c r="L79" s="73">
        <f>'CSV 13-24'!B61</f>
        <v>86</v>
      </c>
      <c r="M79" s="74">
        <f>'CSV 13-24'!C61</f>
        <v>42</v>
      </c>
      <c r="N79" s="75">
        <f>'CSV 13-24'!D61</f>
        <v>2</v>
      </c>
      <c r="O79" s="83">
        <f>'CSV 13-24'!E61</f>
        <v>128</v>
      </c>
    </row>
    <row r="80" spans="2:15" ht="19.5" customHeight="1">
      <c r="B80" s="756"/>
      <c r="C80" s="86">
        <v>2</v>
      </c>
      <c r="D80" s="76">
        <f>'CSV 13-24'!B14</f>
        <v>94</v>
      </c>
      <c r="E80" s="77">
        <f>'CSV 13-24'!C14</f>
        <v>52</v>
      </c>
      <c r="F80" s="78">
        <f>'CSV 13-24'!D14</f>
        <v>2</v>
      </c>
      <c r="G80" s="84">
        <f>'CSV 13-24'!E14</f>
        <v>146</v>
      </c>
      <c r="J80" s="756"/>
      <c r="K80" s="86">
        <v>2</v>
      </c>
      <c r="L80" s="76">
        <f>'CSV 13-24'!B62</f>
        <v>88</v>
      </c>
      <c r="M80" s="77">
        <f>'CSV 13-24'!C62</f>
        <v>17</v>
      </c>
      <c r="N80" s="78">
        <f>'CSV 13-24'!D62</f>
        <v>7</v>
      </c>
      <c r="O80" s="84">
        <f>'CSV 13-24'!E62</f>
        <v>105</v>
      </c>
    </row>
    <row r="81" spans="2:15" ht="19.5" customHeight="1">
      <c r="B81" s="756"/>
      <c r="C81" s="86">
        <v>3</v>
      </c>
      <c r="D81" s="76">
        <f>'CSV 13-24'!B15</f>
        <v>97</v>
      </c>
      <c r="E81" s="77">
        <f>'CSV 13-24'!C15</f>
        <v>35</v>
      </c>
      <c r="F81" s="78">
        <f>'CSV 13-24'!D15</f>
        <v>0</v>
      </c>
      <c r="G81" s="84">
        <f>'CSV 13-24'!E15</f>
        <v>132</v>
      </c>
      <c r="J81" s="756"/>
      <c r="K81" s="86">
        <v>3</v>
      </c>
      <c r="L81" s="76">
        <f>'CSV 13-24'!B63</f>
        <v>101</v>
      </c>
      <c r="M81" s="77">
        <f>'CSV 13-24'!C63</f>
        <v>26</v>
      </c>
      <c r="N81" s="78">
        <f>'CSV 13-24'!D63</f>
        <v>7</v>
      </c>
      <c r="O81" s="84">
        <f>'CSV 13-24'!E63</f>
        <v>127</v>
      </c>
    </row>
    <row r="82" spans="2:15" ht="19.5" customHeight="1">
      <c r="B82" s="759"/>
      <c r="C82" s="87">
        <v>4</v>
      </c>
      <c r="D82" s="76">
        <f>'CSV 13-24'!B16</f>
        <v>87</v>
      </c>
      <c r="E82" s="77">
        <f>'CSV 13-24'!C16</f>
        <v>45</v>
      </c>
      <c r="F82" s="78">
        <f>'CSV 13-24'!D16</f>
        <v>1</v>
      </c>
      <c r="G82" s="84">
        <f>'CSV 13-24'!E16</f>
        <v>132</v>
      </c>
      <c r="J82" s="759"/>
      <c r="K82" s="87">
        <v>4</v>
      </c>
      <c r="L82" s="76">
        <f>'CSV 13-24'!B64</f>
        <v>85</v>
      </c>
      <c r="M82" s="77">
        <f>'CSV 13-24'!C64</f>
        <v>32</v>
      </c>
      <c r="N82" s="78">
        <f>'CSV 13-24'!D64</f>
        <v>5</v>
      </c>
      <c r="O82" s="84">
        <f>'CSV 13-24'!E64</f>
        <v>117</v>
      </c>
    </row>
    <row r="83" spans="2:15" ht="21.75" thickBot="1">
      <c r="B83" s="445" t="str">
        <f>'CSV 13-24'!$B$12</f>
        <v> </v>
      </c>
      <c r="C83" s="117" t="s">
        <v>60</v>
      </c>
      <c r="D83" s="79">
        <f>'CSV 13-24'!B17</f>
        <v>375</v>
      </c>
      <c r="E83" s="80">
        <f>'CSV 13-24'!C17</f>
        <v>185</v>
      </c>
      <c r="F83" s="81">
        <f>'CSV 13-24'!D17</f>
        <v>4</v>
      </c>
      <c r="G83" s="82">
        <f>'CSV 13-24'!E17</f>
        <v>560</v>
      </c>
      <c r="J83" s="445" t="str">
        <f>'CSV 13-24'!$B$60</f>
        <v> </v>
      </c>
      <c r="K83" s="117" t="s">
        <v>60</v>
      </c>
      <c r="L83" s="79">
        <f>'CSV 13-24'!B65</f>
        <v>360</v>
      </c>
      <c r="M83" s="80">
        <f>'CSV 13-24'!C65</f>
        <v>117</v>
      </c>
      <c r="N83" s="81">
        <f>'CSV 13-24'!D65</f>
        <v>21</v>
      </c>
      <c r="O83" s="82">
        <f>'CSV 13-24'!E65</f>
        <v>477</v>
      </c>
    </row>
    <row r="84" spans="2:15" ht="19.5" customHeight="1">
      <c r="B84" s="755" t="str">
        <f>'CSV 13-24'!$A$81</f>
        <v>Joža Jozef- Modranka</v>
      </c>
      <c r="C84" s="85">
        <v>1</v>
      </c>
      <c r="D84" s="73">
        <f>'CSV 13-24'!B82</f>
        <v>105</v>
      </c>
      <c r="E84" s="74">
        <f>'CSV 13-24'!C82</f>
        <v>45</v>
      </c>
      <c r="F84" s="75">
        <f>'CSV 13-24'!D82</f>
        <v>2</v>
      </c>
      <c r="G84" s="83">
        <f>'CSV 13-24'!E82</f>
        <v>150</v>
      </c>
      <c r="J84" s="755" t="str">
        <f>'CSV 13-24'!$A$40</f>
        <v>Koóš Róbert- Filakovo</v>
      </c>
      <c r="K84" s="85">
        <v>1</v>
      </c>
      <c r="L84" s="73">
        <f>'CSV 13-24'!B41</f>
        <v>93</v>
      </c>
      <c r="M84" s="74">
        <f>'CSV 13-24'!C41</f>
        <v>33</v>
      </c>
      <c r="N84" s="75">
        <f>'CSV 13-24'!D41</f>
        <v>3</v>
      </c>
      <c r="O84" s="83">
        <f>'CSV 13-24'!E41</f>
        <v>126</v>
      </c>
    </row>
    <row r="85" spans="2:15" ht="19.5" customHeight="1">
      <c r="B85" s="756"/>
      <c r="C85" s="86">
        <v>2</v>
      </c>
      <c r="D85" s="76">
        <f>'CSV 13-24'!B83</f>
        <v>97</v>
      </c>
      <c r="E85" s="77">
        <f>'CSV 13-24'!C83</f>
        <v>39</v>
      </c>
      <c r="F85" s="78">
        <f>'CSV 13-24'!D83</f>
        <v>2</v>
      </c>
      <c r="G85" s="84">
        <f>'CSV 13-24'!E83</f>
        <v>136</v>
      </c>
      <c r="J85" s="756"/>
      <c r="K85" s="86">
        <v>2</v>
      </c>
      <c r="L85" s="76">
        <f>'CSV 13-24'!B42</f>
        <v>87</v>
      </c>
      <c r="M85" s="77">
        <f>'CSV 13-24'!C42</f>
        <v>35</v>
      </c>
      <c r="N85" s="78">
        <f>'CSV 13-24'!D42</f>
        <v>2</v>
      </c>
      <c r="O85" s="84">
        <f>'CSV 13-24'!E42</f>
        <v>122</v>
      </c>
    </row>
    <row r="86" spans="2:15" ht="19.5" customHeight="1">
      <c r="B86" s="756"/>
      <c r="C86" s="86">
        <v>3</v>
      </c>
      <c r="D86" s="76">
        <f>'CSV 13-24'!B84</f>
        <v>68</v>
      </c>
      <c r="E86" s="77">
        <f>'CSV 13-24'!C84</f>
        <v>34</v>
      </c>
      <c r="F86" s="78">
        <f>'CSV 13-24'!D84</f>
        <v>4</v>
      </c>
      <c r="G86" s="84">
        <f>'CSV 13-24'!E84</f>
        <v>102</v>
      </c>
      <c r="J86" s="756"/>
      <c r="K86" s="86">
        <v>3</v>
      </c>
      <c r="L86" s="76">
        <f>'CSV 13-24'!B43</f>
        <v>66</v>
      </c>
      <c r="M86" s="77">
        <f>'CSV 13-24'!C43</f>
        <v>36</v>
      </c>
      <c r="N86" s="78">
        <f>'CSV 13-24'!D43</f>
        <v>3</v>
      </c>
      <c r="O86" s="84">
        <f>'CSV 13-24'!E43</f>
        <v>102</v>
      </c>
    </row>
    <row r="87" spans="2:15" ht="19.5" customHeight="1">
      <c r="B87" s="759"/>
      <c r="C87" s="87">
        <v>4</v>
      </c>
      <c r="D87" s="76">
        <f>'CSV 13-24'!B85</f>
        <v>87</v>
      </c>
      <c r="E87" s="77">
        <f>'CSV 13-24'!C85</f>
        <v>36</v>
      </c>
      <c r="F87" s="78">
        <f>'CSV 13-24'!D85</f>
        <v>2</v>
      </c>
      <c r="G87" s="84">
        <f>'CSV 13-24'!E85</f>
        <v>123</v>
      </c>
      <c r="J87" s="759"/>
      <c r="K87" s="87">
        <v>4</v>
      </c>
      <c r="L87" s="76">
        <f>'CSV 13-24'!B44</f>
        <v>96</v>
      </c>
      <c r="M87" s="77">
        <f>'CSV 13-24'!C44</f>
        <v>44</v>
      </c>
      <c r="N87" s="78">
        <f>'CSV 13-24'!D44</f>
        <v>3</v>
      </c>
      <c r="O87" s="84">
        <f>'CSV 13-24'!E44</f>
        <v>140</v>
      </c>
    </row>
    <row r="88" spans="2:15" ht="19.5" customHeight="1" thickBot="1">
      <c r="B88" s="445" t="str">
        <f>'CSV 13-24'!$B$81</f>
        <v> </v>
      </c>
      <c r="C88" s="117" t="s">
        <v>60</v>
      </c>
      <c r="D88" s="79">
        <f>'CSV 13-24'!B86</f>
        <v>357</v>
      </c>
      <c r="E88" s="80">
        <f>'CSV 13-24'!C86</f>
        <v>154</v>
      </c>
      <c r="F88" s="81">
        <f>'CSV 13-24'!D86</f>
        <v>10</v>
      </c>
      <c r="G88" s="82">
        <f>'CSV 13-24'!E86</f>
        <v>511</v>
      </c>
      <c r="J88" s="445" t="str">
        <f>'CSV 13-24'!$B$40</f>
        <v> </v>
      </c>
      <c r="K88" s="117" t="s">
        <v>60</v>
      </c>
      <c r="L88" s="79">
        <f>'CSV 13-24'!B45</f>
        <v>342</v>
      </c>
      <c r="M88" s="80">
        <f>'CSV 13-24'!C45</f>
        <v>148</v>
      </c>
      <c r="N88" s="81">
        <f>'CSV 13-24'!D45</f>
        <v>11</v>
      </c>
      <c r="O88" s="82">
        <f>'CSV 13-24'!E45</f>
        <v>490</v>
      </c>
    </row>
    <row r="89" spans="2:15" ht="27" customHeight="1" thickBot="1">
      <c r="B89" s="115" t="s">
        <v>96</v>
      </c>
      <c r="C89" s="158" t="str">
        <f>Výsledky!$K$38</f>
        <v>3</v>
      </c>
      <c r="D89" s="757" t="s">
        <v>97</v>
      </c>
      <c r="E89" s="757"/>
      <c r="F89" s="758"/>
      <c r="G89" s="89">
        <f>SUM(Q69:Q71)</f>
        <v>1646</v>
      </c>
      <c r="H89" s="72"/>
      <c r="J89" s="115" t="s">
        <v>96</v>
      </c>
      <c r="K89" s="157" t="str">
        <f>Výsledky!$K$45</f>
        <v>1</v>
      </c>
      <c r="L89" s="757" t="s">
        <v>97</v>
      </c>
      <c r="M89" s="757"/>
      <c r="N89" s="758"/>
      <c r="O89" s="89">
        <f>SUM(S69:S71)</f>
        <v>1485</v>
      </c>
    </row>
    <row r="90" spans="2:10" ht="12.75">
      <c r="B90" s="1"/>
      <c r="J90" s="1"/>
    </row>
  </sheetData>
  <sheetProtection sheet="1" objects="1" scenarios="1" selectLockedCells="1" selectUnlockedCells="1"/>
  <mergeCells count="58">
    <mergeCell ref="W10:Y11"/>
    <mergeCell ref="W12:Y13"/>
    <mergeCell ref="K36:K37"/>
    <mergeCell ref="L36:O36"/>
    <mergeCell ref="C36:C37"/>
    <mergeCell ref="D36:G36"/>
    <mergeCell ref="B35:D35"/>
    <mergeCell ref="B14:B17"/>
    <mergeCell ref="J14:J17"/>
    <mergeCell ref="B19:B22"/>
    <mergeCell ref="J19:J22"/>
    <mergeCell ref="E35:F35"/>
    <mergeCell ref="J35:L35"/>
    <mergeCell ref="D29:F29"/>
    <mergeCell ref="L29:N29"/>
    <mergeCell ref="B24:B27"/>
    <mergeCell ref="D58:F58"/>
    <mergeCell ref="L58:N58"/>
    <mergeCell ref="B53:B56"/>
    <mergeCell ref="J53:J56"/>
    <mergeCell ref="B38:B41"/>
    <mergeCell ref="J38:J41"/>
    <mergeCell ref="B43:B46"/>
    <mergeCell ref="J43:J46"/>
    <mergeCell ref="B48:B51"/>
    <mergeCell ref="J48:J51"/>
    <mergeCell ref="B66:D66"/>
    <mergeCell ref="E66:F66"/>
    <mergeCell ref="J66:L66"/>
    <mergeCell ref="M66:N66"/>
    <mergeCell ref="B74:B77"/>
    <mergeCell ref="J74:J77"/>
    <mergeCell ref="C67:C68"/>
    <mergeCell ref="D67:G67"/>
    <mergeCell ref="K67:K68"/>
    <mergeCell ref="L67:O67"/>
    <mergeCell ref="B69:B72"/>
    <mergeCell ref="J69:J72"/>
    <mergeCell ref="B79:B82"/>
    <mergeCell ref="J79:J82"/>
    <mergeCell ref="B84:B87"/>
    <mergeCell ref="J84:J87"/>
    <mergeCell ref="L89:N89"/>
    <mergeCell ref="D89:F89"/>
    <mergeCell ref="J24:J27"/>
    <mergeCell ref="M35:N35"/>
    <mergeCell ref="L2:O2"/>
    <mergeCell ref="C7:C8"/>
    <mergeCell ref="B4:O4"/>
    <mergeCell ref="K7:K8"/>
    <mergeCell ref="B9:B12"/>
    <mergeCell ref="D7:G7"/>
    <mergeCell ref="L7:O7"/>
    <mergeCell ref="E6:F6"/>
    <mergeCell ref="J6:L6"/>
    <mergeCell ref="M6:N6"/>
    <mergeCell ref="J9:J12"/>
    <mergeCell ref="B6:D6"/>
  </mergeCells>
  <conditionalFormatting sqref="G13 O13 G18 O18 G23 O23 G28 O28 G42 O42 G47 O47 G52 O52 G57 O57 G73 O73 G78 O78 G83 O83 G88 O88">
    <cfRule type="cellIs" priority="12" dxfId="1" operator="greaterThanOrEqual">
      <formula>600</formula>
    </cfRule>
  </conditionalFormatting>
  <conditionalFormatting sqref="G13 G18 G23 G28">
    <cfRule type="top10" priority="11" dxfId="10" rank="1" bottom="1"/>
  </conditionalFormatting>
  <conditionalFormatting sqref="O13 O18 O23 O28">
    <cfRule type="top10" priority="10" dxfId="10" rank="1" bottom="1"/>
  </conditionalFormatting>
  <conditionalFormatting sqref="G42 G47 G52 G57">
    <cfRule type="top10" priority="9" dxfId="10" rank="1" bottom="1"/>
  </conditionalFormatting>
  <conditionalFormatting sqref="O42 O47 O52 O57">
    <cfRule type="top10" priority="8" dxfId="10" rank="1" bottom="1"/>
  </conditionalFormatting>
  <conditionalFormatting sqref="G73 G78 G83 G88">
    <cfRule type="top10" priority="7" dxfId="10" rank="1" bottom="1"/>
  </conditionalFormatting>
  <conditionalFormatting sqref="O73 O78 O83 O88">
    <cfRule type="top10" priority="6" dxfId="10" rank="1" bottom="1"/>
  </conditionalFormatting>
  <conditionalFormatting sqref="D69:D72 D74:D77 D79:D82 D84:D87 L69:L72 L74:L77 L79:L82 L84:L87 D38:D41 D43:D46 D48:D51 D53:D56 L38:L41 L43:L46 L48:L51 L53:L56 D9:D12 D14:D17 D19:D22 D24:D27 L9:L12 L14:L17 L19:L22 L24:L27">
    <cfRule type="top10" priority="5" dxfId="6" rank="1"/>
  </conditionalFormatting>
  <conditionalFormatting sqref="E9:E12 E14:E17 E19:E22 E24:E27 M9:M12 M14:M17 M19:M22 M24:M27 E38:E41 E43:E46 E48:E51 E53:E56 M38:M41 M43:M46 M48:M51 M53:M56 E69:E72 E74:E77 E79:E82 E84:E87 M69:M72 M74:M77 M79:M82 M84:M87">
    <cfRule type="top10" priority="4" dxfId="6" rank="1"/>
  </conditionalFormatting>
  <conditionalFormatting sqref="G9:G12 G14:G17 G19:G22 G24:G27 O9:O12 O14:O17 O19:O22 O24:O27 G38:G41 G43:G46 G48:G51 G53:G56 O38:O41 O43:O46 O48:O51 O53:O56 G69:G72 G74:G77 G79:G82 G84:G87 O69:O72 O74:O77 O79:O82 O84:O87">
    <cfRule type="top10" priority="2" dxfId="7" rank="1"/>
  </conditionalFormatting>
  <conditionalFormatting sqref="F13 F18 F23 F28 N13 N18 N23 N28 F42 F47 F52 F57 N42 N47 N52 N57 F73 F78 F83 F88 N73 N78 N83 N88">
    <cfRule type="top10" priority="1" dxfId="6" rank="1" bottom="1"/>
  </conditionalFormatting>
  <printOptions/>
  <pageMargins left="0.11811023622047245" right="0.11811023622047245" top="0.2362204724409449" bottom="0.2362204724409449" header="0.31496062992125984" footer="0.31496062992125984"/>
  <pageSetup blackAndWhite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6">
    <tabColor rgb="FF7030A0"/>
  </sheetPr>
  <dimension ref="B2:I10"/>
  <sheetViews>
    <sheetView zoomScalePageLayoutView="0" workbookViewId="0" topLeftCell="A1">
      <selection activeCell="B2" sqref="B2:E2"/>
    </sheetView>
  </sheetViews>
  <sheetFormatPr defaultColWidth="10.7109375" defaultRowHeight="12.75"/>
  <cols>
    <col min="1" max="1" width="0.5625" style="0" customWidth="1"/>
    <col min="2" max="2" width="8.421875" style="3" customWidth="1"/>
    <col min="3" max="3" width="63.00390625" style="1" customWidth="1"/>
    <col min="4" max="4" width="13.8515625" style="1" customWidth="1"/>
    <col min="5" max="5" width="9.140625" style="1" customWidth="1"/>
    <col min="6" max="6" width="3.421875" style="1" customWidth="1"/>
    <col min="7" max="7" width="12.140625" style="1" customWidth="1"/>
    <col min="8" max="8" width="6.28125" style="1" customWidth="1"/>
    <col min="9" max="9" width="6.421875" style="1" customWidth="1"/>
    <col min="10" max="10" width="0.85546875" style="1" customWidth="1"/>
    <col min="11" max="16384" width="10.7109375" style="1" customWidth="1"/>
  </cols>
  <sheetData>
    <row r="2" spans="2:8" ht="28.5" customHeight="1">
      <c r="B2" s="765" t="s">
        <v>220</v>
      </c>
      <c r="C2" s="765"/>
      <c r="D2" s="765"/>
      <c r="E2" s="765"/>
      <c r="F2" s="3"/>
      <c r="H2" s="7"/>
    </row>
    <row r="3" spans="2:8" ht="28.5" customHeight="1">
      <c r="B3" s="765" t="s">
        <v>221</v>
      </c>
      <c r="C3" s="765"/>
      <c r="D3" s="765"/>
      <c r="E3" s="765"/>
      <c r="F3" s="3"/>
      <c r="H3" s="7"/>
    </row>
    <row r="4" spans="4:7" ht="24.75" customHeight="1">
      <c r="D4" s="34" t="s">
        <v>38</v>
      </c>
      <c r="E4" s="34" t="s">
        <v>39</v>
      </c>
      <c r="G4"/>
    </row>
    <row r="5" spans="2:7" ht="33.75" customHeight="1">
      <c r="B5" s="187">
        <v>1</v>
      </c>
      <c r="C5" s="35" t="str">
        <f>Výsledky!N9</f>
        <v>ŽP Sport Podbrezová</v>
      </c>
      <c r="D5" s="255">
        <f>Výsledky!O9</f>
        <v>1701</v>
      </c>
      <c r="E5" s="256" t="str">
        <f>Výsledky!Q9</f>
        <v>7</v>
      </c>
      <c r="G5"/>
    </row>
    <row r="6" spans="2:7" ht="33.75" customHeight="1">
      <c r="B6" s="187">
        <v>2</v>
      </c>
      <c r="C6" s="35" t="str">
        <f>Výsledky!N8</f>
        <v>TJ Rakovice A</v>
      </c>
      <c r="D6" s="255">
        <f>Výsledky!O8</f>
        <v>1669</v>
      </c>
      <c r="E6" s="256" t="str">
        <f>Výsledky!Q8</f>
        <v>5</v>
      </c>
      <c r="G6"/>
    </row>
    <row r="7" spans="2:7" ht="33.75" customHeight="1">
      <c r="B7" s="187">
        <v>3</v>
      </c>
      <c r="C7" s="35" t="str">
        <f>Výsledky!N6</f>
        <v>MKK Galanta</v>
      </c>
      <c r="D7" s="255">
        <f>Výsledky!O6</f>
        <v>1652</v>
      </c>
      <c r="E7" s="256" t="str">
        <f>Výsledky!Q6</f>
        <v>4</v>
      </c>
      <c r="F7" s="7"/>
      <c r="G7"/>
    </row>
    <row r="8" spans="2:9" ht="33.75" customHeight="1">
      <c r="B8" s="187">
        <v>4</v>
      </c>
      <c r="C8" s="35" t="str">
        <f>Výsledky!N10</f>
        <v>ŠK Modranka</v>
      </c>
      <c r="D8" s="255">
        <f>Výsledky!O10</f>
        <v>1646</v>
      </c>
      <c r="E8" s="256" t="str">
        <f>Výsledky!Q10</f>
        <v>3</v>
      </c>
      <c r="G8" s="766" t="s">
        <v>40</v>
      </c>
      <c r="H8" s="766"/>
      <c r="I8" s="766"/>
    </row>
    <row r="9" spans="2:9" ht="33.75" customHeight="1">
      <c r="B9" s="187">
        <v>5</v>
      </c>
      <c r="C9" s="35" t="str">
        <f>Výsledky!N7</f>
        <v>TJ Slavoj Veľký Šariš</v>
      </c>
      <c r="D9" s="255">
        <f>Výsledky!O7</f>
        <v>1603</v>
      </c>
      <c r="E9" s="256" t="str">
        <f>Výsledky!Q7</f>
        <v>2</v>
      </c>
      <c r="G9" s="766"/>
      <c r="H9" s="766"/>
      <c r="I9" s="766"/>
    </row>
    <row r="10" spans="2:7" ht="33.75" customHeight="1">
      <c r="B10" s="187">
        <v>6</v>
      </c>
      <c r="C10" s="35" t="str">
        <f>Výsledky!N11</f>
        <v>FTC Fiľakovo</v>
      </c>
      <c r="D10" s="255">
        <f>Výsledky!O11</f>
        <v>1485</v>
      </c>
      <c r="E10" s="256" t="str">
        <f>Výsledky!Q11</f>
        <v>1</v>
      </c>
      <c r="G10"/>
    </row>
  </sheetData>
  <sheetProtection sheet="1" objects="1" scenarios="1" selectLockedCells="1" selectUnlockedCells="1"/>
  <mergeCells count="3">
    <mergeCell ref="B2:E2"/>
    <mergeCell ref="B3:E3"/>
    <mergeCell ref="G8:I9"/>
  </mergeCells>
  <printOptions/>
  <pageMargins left="0.4724409448818898" right="0.4724409448818898" top="0.7874015748031497" bottom="0.7874015748031497" header="0" footer="0.11811023622047245"/>
  <pageSetup blackAndWhite="1" firstPageNumber="1" useFirstPageNumber="1"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árok5">
    <tabColor theme="6" tint="0.39998000860214233"/>
  </sheetPr>
  <dimension ref="B2:AE47"/>
  <sheetViews>
    <sheetView tabSelected="1" zoomScalePageLayoutView="0" workbookViewId="0" topLeftCell="D2">
      <selection activeCell="O3" sqref="O3:AE16"/>
    </sheetView>
  </sheetViews>
  <sheetFormatPr defaultColWidth="9.140625" defaultRowHeight="12.75"/>
  <cols>
    <col min="1" max="1" width="1.28515625" style="0" customWidth="1"/>
    <col min="2" max="2" width="4.00390625" style="119" customWidth="1"/>
    <col min="3" max="3" width="32.8515625" style="0" customWidth="1"/>
    <col min="4" max="4" width="10.28125" style="0" customWidth="1"/>
    <col min="5" max="5" width="25.28125" style="0" customWidth="1"/>
    <col min="6" max="7" width="6.8515625" style="0" customWidth="1"/>
    <col min="8" max="8" width="5.00390625" style="0" customWidth="1"/>
    <col min="9" max="9" width="8.28125" style="0" customWidth="1"/>
    <col min="10" max="10" width="3.00390625" style="0" customWidth="1"/>
    <col min="11" max="11" width="6.28125" style="0" customWidth="1"/>
    <col min="12" max="12" width="28.140625" style="0" customWidth="1"/>
    <col min="13" max="13" width="3.00390625" style="0" customWidth="1"/>
    <col min="14" max="14" width="8.8515625" style="0" customWidth="1"/>
    <col min="15" max="15" width="4.00390625" style="0" customWidth="1"/>
    <col min="16" max="16" width="28.28125" style="0" customWidth="1"/>
    <col min="17" max="17" width="6.00390625" style="0" customWidth="1"/>
    <col min="18" max="18" width="8.28125" style="0" customWidth="1"/>
    <col min="19" max="20" width="4.8515625" style="0" customWidth="1"/>
    <col min="21" max="21" width="7.421875" style="0" customWidth="1"/>
    <col min="22" max="23" width="4.8515625" style="0" customWidth="1"/>
    <col min="24" max="24" width="7.421875" style="0" customWidth="1"/>
    <col min="25" max="26" width="4.8515625" style="0" customWidth="1"/>
    <col min="27" max="27" width="8.00390625" style="0" customWidth="1"/>
    <col min="28" max="29" width="5.00390625" style="0" customWidth="1"/>
    <col min="30" max="30" width="10.57421875" style="0" customWidth="1"/>
    <col min="31" max="31" width="6.421875" style="0" customWidth="1"/>
  </cols>
  <sheetData>
    <row r="2" spans="2:14" ht="20.25">
      <c r="B2" s="784" t="s">
        <v>222</v>
      </c>
      <c r="C2" s="784"/>
      <c r="D2" s="784"/>
      <c r="E2" s="784"/>
      <c r="F2" s="784"/>
      <c r="G2" s="784"/>
      <c r="H2" s="784"/>
      <c r="I2" s="784"/>
      <c r="J2" s="120"/>
      <c r="K2" s="325"/>
      <c r="L2" s="325"/>
      <c r="M2" s="325"/>
      <c r="N2" s="325"/>
    </row>
    <row r="3" spans="2:31" ht="30" customHeight="1">
      <c r="B3" s="784" t="s">
        <v>227</v>
      </c>
      <c r="C3" s="784"/>
      <c r="D3" s="784"/>
      <c r="E3" s="784"/>
      <c r="F3" s="784"/>
      <c r="G3" s="785">
        <f>'Tlačivo na zostavy'!$U$22</f>
        <v>42435</v>
      </c>
      <c r="H3" s="785"/>
      <c r="I3" s="785"/>
      <c r="J3" s="155"/>
      <c r="K3" s="325"/>
      <c r="L3" s="325"/>
      <c r="M3" s="325"/>
      <c r="N3" s="325"/>
      <c r="O3" s="788" t="s">
        <v>223</v>
      </c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</row>
    <row r="4" spans="2:25" ht="7.5" customHeight="1" thickBot="1"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363"/>
      <c r="Q4" s="363"/>
      <c r="R4" s="363"/>
      <c r="S4" s="363"/>
      <c r="T4" s="363"/>
      <c r="U4" s="363"/>
      <c r="V4" s="363"/>
      <c r="W4" s="363"/>
      <c r="X4" s="363"/>
      <c r="Y4" s="363"/>
    </row>
    <row r="5" spans="2:31" ht="7.5" customHeight="1" thickTop="1"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297"/>
      <c r="P5" s="298"/>
      <c r="Q5" s="298"/>
      <c r="R5" s="794" t="s">
        <v>203</v>
      </c>
      <c r="S5" s="795"/>
      <c r="T5" s="796"/>
      <c r="U5" s="800" t="s">
        <v>224</v>
      </c>
      <c r="V5" s="795"/>
      <c r="W5" s="801"/>
      <c r="X5" s="800" t="s">
        <v>196</v>
      </c>
      <c r="Y5" s="803"/>
      <c r="Z5" s="804"/>
      <c r="AA5" s="800" t="s">
        <v>225</v>
      </c>
      <c r="AB5" s="795"/>
      <c r="AC5" s="796"/>
      <c r="AD5" s="297"/>
      <c r="AE5" s="297"/>
    </row>
    <row r="6" spans="2:31" ht="14.25" customHeight="1" thickBot="1">
      <c r="B6" s="123"/>
      <c r="C6" s="150" t="s">
        <v>98</v>
      </c>
      <c r="D6" s="151" t="s">
        <v>100</v>
      </c>
      <c r="E6" s="152" t="s">
        <v>99</v>
      </c>
      <c r="F6" s="153" t="s">
        <v>25</v>
      </c>
      <c r="G6" s="152" t="s">
        <v>59</v>
      </c>
      <c r="H6" s="152" t="s">
        <v>26</v>
      </c>
      <c r="I6" s="154" t="s">
        <v>27</v>
      </c>
      <c r="J6" s="90"/>
      <c r="K6" s="90"/>
      <c r="L6" s="90"/>
      <c r="M6" s="90"/>
      <c r="N6" s="90"/>
      <c r="O6" s="297"/>
      <c r="P6" s="299"/>
      <c r="Q6" s="299"/>
      <c r="R6" s="797"/>
      <c r="S6" s="798"/>
      <c r="T6" s="799"/>
      <c r="U6" s="797"/>
      <c r="V6" s="798"/>
      <c r="W6" s="802"/>
      <c r="X6" s="805"/>
      <c r="Y6" s="806"/>
      <c r="Z6" s="807"/>
      <c r="AA6" s="797"/>
      <c r="AB6" s="798"/>
      <c r="AC6" s="799"/>
      <c r="AD6" s="299"/>
      <c r="AE6" s="299"/>
    </row>
    <row r="7" spans="2:31" ht="19.5" customHeight="1" thickTop="1">
      <c r="B7" s="126" t="s">
        <v>19</v>
      </c>
      <c r="C7" s="130" t="str">
        <f>Výsledky!C29</f>
        <v>Švantner Marek</v>
      </c>
      <c r="D7" s="133" t="str">
        <f>Výsledky!D29</f>
        <v>990702</v>
      </c>
      <c r="E7" s="147" t="str">
        <f>Výsledky!$C$27</f>
        <v>ŽP Sport Podbrezová</v>
      </c>
      <c r="F7" s="121">
        <f>Výsledky!E29</f>
        <v>373</v>
      </c>
      <c r="G7" s="124">
        <f>Výsledky!F29</f>
        <v>206</v>
      </c>
      <c r="H7" s="124">
        <f>Výsledky!G29</f>
        <v>3</v>
      </c>
      <c r="I7" s="129">
        <f>Výsledky!H29</f>
        <v>579</v>
      </c>
      <c r="O7" s="300"/>
      <c r="P7" s="792" t="s">
        <v>103</v>
      </c>
      <c r="Q7" s="452" t="s">
        <v>102</v>
      </c>
      <c r="R7" s="791" t="s">
        <v>106</v>
      </c>
      <c r="S7" s="789"/>
      <c r="T7" s="790"/>
      <c r="U7" s="789" t="s">
        <v>107</v>
      </c>
      <c r="V7" s="789"/>
      <c r="W7" s="790"/>
      <c r="X7" s="789" t="s">
        <v>111</v>
      </c>
      <c r="Y7" s="789"/>
      <c r="Z7" s="790"/>
      <c r="AA7" s="789" t="s">
        <v>146</v>
      </c>
      <c r="AB7" s="789"/>
      <c r="AC7" s="790"/>
      <c r="AD7" s="453" t="s">
        <v>105</v>
      </c>
      <c r="AE7" s="454" t="s">
        <v>104</v>
      </c>
    </row>
    <row r="8" spans="2:31" ht="19.5" customHeight="1" thickBot="1">
      <c r="B8" s="127" t="s">
        <v>13</v>
      </c>
      <c r="C8" s="131" t="str">
        <f>Výsledky!C28</f>
        <v>Ďuricová Michaela</v>
      </c>
      <c r="D8" s="133" t="str">
        <f>Výsledky!D28</f>
        <v>975701</v>
      </c>
      <c r="E8" s="148" t="str">
        <f>Výsledky!$C$27</f>
        <v>ŽP Sport Podbrezová</v>
      </c>
      <c r="F8" s="121">
        <f>Výsledky!E28</f>
        <v>393</v>
      </c>
      <c r="G8" s="124">
        <f>Výsledky!F28</f>
        <v>178</v>
      </c>
      <c r="H8" s="124">
        <f>Výsledky!G28</f>
        <v>11</v>
      </c>
      <c r="I8" s="129">
        <f>Výsledky!H28</f>
        <v>571</v>
      </c>
      <c r="O8" s="301"/>
      <c r="P8" s="793"/>
      <c r="Q8" s="455" t="s">
        <v>101</v>
      </c>
      <c r="R8" s="456" t="s">
        <v>38</v>
      </c>
      <c r="S8" s="457" t="s">
        <v>63</v>
      </c>
      <c r="T8" s="458" t="s">
        <v>104</v>
      </c>
      <c r="U8" s="457" t="s">
        <v>38</v>
      </c>
      <c r="V8" s="457" t="s">
        <v>63</v>
      </c>
      <c r="W8" s="458" t="s">
        <v>104</v>
      </c>
      <c r="X8" s="457" t="s">
        <v>38</v>
      </c>
      <c r="Y8" s="457" t="s">
        <v>63</v>
      </c>
      <c r="Z8" s="458" t="s">
        <v>104</v>
      </c>
      <c r="AA8" s="457" t="s">
        <v>38</v>
      </c>
      <c r="AB8" s="457" t="s">
        <v>63</v>
      </c>
      <c r="AC8" s="458" t="s">
        <v>104</v>
      </c>
      <c r="AD8" s="459" t="s">
        <v>108</v>
      </c>
      <c r="AE8" s="460" t="s">
        <v>108</v>
      </c>
    </row>
    <row r="9" spans="2:31" ht="19.5" customHeight="1" thickTop="1">
      <c r="B9" s="127" t="s">
        <v>7</v>
      </c>
      <c r="C9" s="131" t="str">
        <f>Výsledky!C23</f>
        <v>Milan Šimon</v>
      </c>
      <c r="D9" s="133" t="str">
        <f>Výsledky!D23</f>
        <v>991228</v>
      </c>
      <c r="E9" s="148" t="str">
        <f>Výsledky!$C$20</f>
        <v>TJ Rakovice A</v>
      </c>
      <c r="F9" s="121">
        <f>Výsledky!E23</f>
        <v>373</v>
      </c>
      <c r="G9" s="124">
        <f>Výsledky!F23</f>
        <v>190</v>
      </c>
      <c r="H9" s="124">
        <f>Výsledky!G23</f>
        <v>7</v>
      </c>
      <c r="I9" s="129">
        <f>Výsledky!H23</f>
        <v>563</v>
      </c>
      <c r="J9" s="136"/>
      <c r="K9" s="1"/>
      <c r="L9" s="1"/>
      <c r="M9" s="1"/>
      <c r="N9" s="1"/>
      <c r="O9" s="449" t="s">
        <v>19</v>
      </c>
      <c r="P9" s="302" t="s">
        <v>162</v>
      </c>
      <c r="Q9" s="462">
        <v>2</v>
      </c>
      <c r="R9" s="514">
        <v>1701</v>
      </c>
      <c r="S9" s="515" t="s">
        <v>65</v>
      </c>
      <c r="T9" s="513" t="s">
        <v>380</v>
      </c>
      <c r="U9" s="307"/>
      <c r="V9" s="306"/>
      <c r="W9" s="304"/>
      <c r="X9" s="307"/>
      <c r="Y9" s="306"/>
      <c r="Z9" s="304"/>
      <c r="AA9" s="307"/>
      <c r="AB9" s="306"/>
      <c r="AC9" s="304"/>
      <c r="AD9" s="305">
        <f>IF(ISERROR(AVERAGE(R9,U9,X9,AA9)),"",AVERAGE(R9,U9,X9,AA9))</f>
        <v>1701</v>
      </c>
      <c r="AE9" s="461">
        <f>Q9+T9</f>
        <v>9</v>
      </c>
    </row>
    <row r="10" spans="2:31" ht="19.5" customHeight="1">
      <c r="B10" s="126" t="s">
        <v>1</v>
      </c>
      <c r="C10" s="131" t="str">
        <f>Výsledky!C22</f>
        <v>Šintálová Natália</v>
      </c>
      <c r="D10" s="133" t="str">
        <f>Výsledky!D22</f>
        <v>016113</v>
      </c>
      <c r="E10" s="148" t="str">
        <f>Výsledky!$C$20</f>
        <v>TJ Rakovice A</v>
      </c>
      <c r="F10" s="121">
        <f>Výsledky!E22</f>
        <v>356</v>
      </c>
      <c r="G10" s="124">
        <f>Výsledky!F22</f>
        <v>206</v>
      </c>
      <c r="H10" s="124">
        <f>Výsledky!G22</f>
        <v>4</v>
      </c>
      <c r="I10" s="129">
        <f>Výsledky!H22</f>
        <v>562</v>
      </c>
      <c r="J10" s="136"/>
      <c r="K10" s="1"/>
      <c r="L10" s="1"/>
      <c r="M10" s="1"/>
      <c r="N10" s="1"/>
      <c r="O10" s="450" t="s">
        <v>13</v>
      </c>
      <c r="P10" s="302" t="s">
        <v>226</v>
      </c>
      <c r="Q10" s="462">
        <v>2</v>
      </c>
      <c r="R10" s="514">
        <v>1669</v>
      </c>
      <c r="S10" s="515" t="s">
        <v>66</v>
      </c>
      <c r="T10" s="513" t="s">
        <v>379</v>
      </c>
      <c r="U10" s="307"/>
      <c r="V10" s="306"/>
      <c r="W10" s="304"/>
      <c r="X10" s="307"/>
      <c r="Y10" s="306"/>
      <c r="Z10" s="304"/>
      <c r="AA10" s="307"/>
      <c r="AB10" s="306"/>
      <c r="AC10" s="304"/>
      <c r="AD10" s="305">
        <f>IF(ISERROR(AVERAGE(R10,U10,X10,AA10)),"",AVERAGE(R10,U10,X10,AA10))</f>
        <v>1669</v>
      </c>
      <c r="AE10" s="461">
        <f>Q10+T10</f>
        <v>7</v>
      </c>
    </row>
    <row r="11" spans="2:31" ht="19.5" customHeight="1">
      <c r="B11" s="126" t="s">
        <v>14</v>
      </c>
      <c r="C11" s="131" t="str">
        <f>Výsledky!C14</f>
        <v>Foriš Marián</v>
      </c>
      <c r="D11" s="133" t="str">
        <f>Výsledky!D14</f>
        <v>980703</v>
      </c>
      <c r="E11" s="148" t="str">
        <f>Výsledky!$C$13</f>
        <v>TJ Slavoj Veľký Šariš</v>
      </c>
      <c r="F11" s="121">
        <f>Výsledky!E14</f>
        <v>381</v>
      </c>
      <c r="G11" s="124">
        <f>Výsledky!F14</f>
        <v>180</v>
      </c>
      <c r="H11" s="124">
        <f>Výsledky!G14</f>
        <v>2</v>
      </c>
      <c r="I11" s="129">
        <f>Výsledky!H14</f>
        <v>561</v>
      </c>
      <c r="J11" s="136"/>
      <c r="K11" s="1"/>
      <c r="L11" s="1"/>
      <c r="M11" s="1"/>
      <c r="N11" s="1"/>
      <c r="O11" s="450" t="s">
        <v>7</v>
      </c>
      <c r="P11" s="302" t="s">
        <v>199</v>
      </c>
      <c r="Q11" s="462">
        <v>3</v>
      </c>
      <c r="R11" s="511">
        <v>1652</v>
      </c>
      <c r="S11" s="512">
        <v>3</v>
      </c>
      <c r="T11" s="513">
        <v>4</v>
      </c>
      <c r="U11" s="348"/>
      <c r="V11" s="364"/>
      <c r="W11" s="304"/>
      <c r="X11" s="348"/>
      <c r="Y11" s="303"/>
      <c r="Z11" s="304"/>
      <c r="AA11" s="348"/>
      <c r="AB11" s="303"/>
      <c r="AC11" s="304"/>
      <c r="AD11" s="305">
        <f>IF(ISERROR(AVERAGE(R11,U11,X11,AA11)),"",AVERAGE(R11,U11,X11,AA11))</f>
        <v>1652</v>
      </c>
      <c r="AE11" s="461">
        <f>SUM(Q11,T11)</f>
        <v>7</v>
      </c>
    </row>
    <row r="12" spans="2:31" ht="19.5" customHeight="1">
      <c r="B12" s="126" t="s">
        <v>8</v>
      </c>
      <c r="C12" s="131" t="str">
        <f>Výsledky!C37</f>
        <v>Šúryová Patrícia</v>
      </c>
      <c r="D12" s="133" t="str">
        <f>Výsledky!D37</f>
        <v>996201</v>
      </c>
      <c r="E12" s="148" t="str">
        <f>Výsledky!$C$34</f>
        <v>ŠK Modranka</v>
      </c>
      <c r="F12" s="121">
        <f>Výsledky!E37</f>
        <v>375</v>
      </c>
      <c r="G12" s="124">
        <f>Výsledky!F37</f>
        <v>185</v>
      </c>
      <c r="H12" s="124">
        <f>Výsledky!G37</f>
        <v>4</v>
      </c>
      <c r="I12" s="129">
        <f>Výsledky!H37</f>
        <v>560</v>
      </c>
      <c r="J12" s="136"/>
      <c r="K12" s="1"/>
      <c r="L12" s="1"/>
      <c r="M12" s="1"/>
      <c r="N12" s="1"/>
      <c r="O12" s="450" t="s">
        <v>1</v>
      </c>
      <c r="P12" s="302" t="s">
        <v>166</v>
      </c>
      <c r="Q12" s="462">
        <v>3</v>
      </c>
      <c r="R12" s="514">
        <v>1603</v>
      </c>
      <c r="S12" s="515" t="s">
        <v>379</v>
      </c>
      <c r="T12" s="513" t="s">
        <v>66</v>
      </c>
      <c r="U12" s="307"/>
      <c r="V12" s="374"/>
      <c r="W12" s="304"/>
      <c r="X12" s="307"/>
      <c r="Y12" s="306"/>
      <c r="Z12" s="304"/>
      <c r="AA12" s="307"/>
      <c r="AB12" s="306"/>
      <c r="AC12" s="304"/>
      <c r="AD12" s="305">
        <f>IF(ISERROR(AVERAGE(R12,U12,X12,AA12)),"",AVERAGE(R12,U12,X12,AA12))</f>
        <v>1603</v>
      </c>
      <c r="AE12" s="461">
        <f>Q12+T12</f>
        <v>5</v>
      </c>
    </row>
    <row r="13" spans="2:31" ht="19.5" customHeight="1">
      <c r="B13" s="126" t="s">
        <v>2</v>
      </c>
      <c r="C13" s="131" t="str">
        <f>Výsledky!C9</f>
        <v>Dvorščák Samuel</v>
      </c>
      <c r="D13" s="133" t="str">
        <f>Výsledky!D9</f>
        <v>000329</v>
      </c>
      <c r="E13" s="148" t="str">
        <f>Výsledky!$C$6</f>
        <v>MKK Galanta</v>
      </c>
      <c r="F13" s="121">
        <f>Výsledky!E9</f>
        <v>346</v>
      </c>
      <c r="G13" s="124">
        <f>Výsledky!F9</f>
        <v>208</v>
      </c>
      <c r="H13" s="124">
        <f>Výsledky!G9</f>
        <v>3</v>
      </c>
      <c r="I13" s="129">
        <f>Výsledky!H9</f>
        <v>554</v>
      </c>
      <c r="J13" s="136"/>
      <c r="K13" s="1"/>
      <c r="L13" s="1"/>
      <c r="M13" s="1"/>
      <c r="N13" s="1"/>
      <c r="O13" s="450" t="s">
        <v>14</v>
      </c>
      <c r="P13" s="302" t="s">
        <v>165</v>
      </c>
      <c r="Q13" s="462">
        <v>1</v>
      </c>
      <c r="R13" s="511">
        <v>1646</v>
      </c>
      <c r="S13" s="512" t="s">
        <v>68</v>
      </c>
      <c r="T13" s="513" t="s">
        <v>67</v>
      </c>
      <c r="U13" s="348"/>
      <c r="V13" s="364"/>
      <c r="W13" s="304"/>
      <c r="X13" s="348"/>
      <c r="Y13" s="303"/>
      <c r="Z13" s="304"/>
      <c r="AA13" s="348"/>
      <c r="AB13" s="303"/>
      <c r="AC13" s="304"/>
      <c r="AD13" s="305">
        <f>IF(ISERROR(AVERAGE(R13,U13,X13,AA13)),"",AVERAGE(R13,U13,X13,AA13))</f>
        <v>1646</v>
      </c>
      <c r="AE13" s="461">
        <f>Q13+T13</f>
        <v>4</v>
      </c>
    </row>
    <row r="14" spans="2:31" ht="19.5" customHeight="1" thickBot="1">
      <c r="B14" s="126" t="s">
        <v>20</v>
      </c>
      <c r="C14" s="131" t="str">
        <f>Výsledky!C31</f>
        <v>Poliaková Janka</v>
      </c>
      <c r="D14" s="133" t="str">
        <f>Výsledky!D31</f>
        <v>9859625</v>
      </c>
      <c r="E14" s="148" t="str">
        <f>Výsledky!$C$27</f>
        <v>ŽP Sport Podbrezová</v>
      </c>
      <c r="F14" s="211">
        <f>Výsledky!E31</f>
        <v>364</v>
      </c>
      <c r="G14" s="124">
        <f>Výsledky!F31</f>
        <v>187</v>
      </c>
      <c r="H14" s="124">
        <f>Výsledky!G31</f>
        <v>4</v>
      </c>
      <c r="I14" s="129">
        <f>Výsledky!H31</f>
        <v>551</v>
      </c>
      <c r="J14" s="136"/>
      <c r="K14" s="1"/>
      <c r="L14" s="1"/>
      <c r="M14" s="1"/>
      <c r="N14" s="1"/>
      <c r="O14" s="451" t="s">
        <v>8</v>
      </c>
      <c r="P14" s="308" t="s">
        <v>208</v>
      </c>
      <c r="Q14" s="463">
        <v>1</v>
      </c>
      <c r="R14" s="516">
        <v>1485</v>
      </c>
      <c r="S14" s="517" t="s">
        <v>381</v>
      </c>
      <c r="T14" s="518" t="s">
        <v>65</v>
      </c>
      <c r="U14" s="349"/>
      <c r="V14" s="309"/>
      <c r="W14" s="310"/>
      <c r="X14" s="349"/>
      <c r="Y14" s="309"/>
      <c r="Z14" s="310"/>
      <c r="AA14" s="349"/>
      <c r="AB14" s="309"/>
      <c r="AC14" s="310"/>
      <c r="AD14" s="305">
        <f>IF(ISERROR(AVERAGE(R14,U14,X14,AA14)),"",AVERAGE(R14,U14,X14,AA14))</f>
        <v>1485</v>
      </c>
      <c r="AE14" s="461">
        <f>Q14+T14</f>
        <v>2</v>
      </c>
    </row>
    <row r="15" spans="2:31" ht="19.5" customHeight="1" thickBot="1" thickTop="1">
      <c r="B15" s="126" t="s">
        <v>9</v>
      </c>
      <c r="C15" s="131" t="str">
        <f>Výsledky!C8</f>
        <v>Mazúchová Nikola</v>
      </c>
      <c r="D15" s="133" t="str">
        <f>Výsledky!D8</f>
        <v>986010</v>
      </c>
      <c r="E15" s="148" t="str">
        <f>Výsledky!$C$6</f>
        <v>MKK Galanta</v>
      </c>
      <c r="F15" s="121">
        <f>Výsledky!E8</f>
        <v>357</v>
      </c>
      <c r="G15" s="124">
        <f>Výsledky!F8</f>
        <v>193</v>
      </c>
      <c r="H15" s="124">
        <f>Výsledky!G8</f>
        <v>6</v>
      </c>
      <c r="I15" s="129">
        <f>Výsledky!H8</f>
        <v>550</v>
      </c>
      <c r="O15" s="297"/>
      <c r="P15" s="311"/>
      <c r="Q15" s="311"/>
      <c r="R15" s="767">
        <v>42435</v>
      </c>
      <c r="S15" s="768"/>
      <c r="T15" s="769"/>
      <c r="U15" s="770">
        <v>42442</v>
      </c>
      <c r="V15" s="768"/>
      <c r="W15" s="768"/>
      <c r="X15" s="771">
        <v>42449</v>
      </c>
      <c r="Y15" s="768"/>
      <c r="Z15" s="768"/>
      <c r="AA15" s="772">
        <v>42470</v>
      </c>
      <c r="AB15" s="773"/>
      <c r="AC15" s="774"/>
      <c r="AD15" s="312"/>
      <c r="AE15" s="312"/>
    </row>
    <row r="16" spans="2:9" ht="19.5" customHeight="1" thickBot="1" thickTop="1">
      <c r="B16" s="126" t="s">
        <v>3</v>
      </c>
      <c r="C16" s="131" t="str">
        <f>Výsledky!C36</f>
        <v>Jankovičová Dominika</v>
      </c>
      <c r="D16" s="133" t="str">
        <f>Výsledky!D36</f>
        <v>005428</v>
      </c>
      <c r="E16" s="148" t="str">
        <f>Výsledky!$C$34</f>
        <v>ŠK Modranka</v>
      </c>
      <c r="F16" s="121">
        <f>Výsledky!E36</f>
        <v>381</v>
      </c>
      <c r="G16" s="124">
        <f>Výsledky!F36</f>
        <v>169</v>
      </c>
      <c r="H16" s="124">
        <f>Výsledky!G36</f>
        <v>11</v>
      </c>
      <c r="I16" s="129">
        <f>Výsledky!H36</f>
        <v>550</v>
      </c>
    </row>
    <row r="17" spans="2:30" ht="19.5" customHeight="1">
      <c r="B17" s="126" t="s">
        <v>21</v>
      </c>
      <c r="C17" s="131" t="str">
        <f>Výsledky!C10</f>
        <v>Machálková Patrícia</v>
      </c>
      <c r="D17" s="133" t="str">
        <f>Výsledky!D10</f>
        <v>995415</v>
      </c>
      <c r="E17" s="148" t="str">
        <f>Výsledky!$C$6</f>
        <v>MKK Galanta</v>
      </c>
      <c r="F17" s="121">
        <f>Výsledky!E10</f>
        <v>384</v>
      </c>
      <c r="G17" s="124">
        <f>Výsledky!F10</f>
        <v>164</v>
      </c>
      <c r="H17" s="124">
        <f>Výsledky!G10</f>
        <v>5</v>
      </c>
      <c r="I17" s="129">
        <f>Výsledky!H10</f>
        <v>548</v>
      </c>
      <c r="L17" s="775" t="s">
        <v>268</v>
      </c>
      <c r="M17" s="776"/>
      <c r="N17" s="776"/>
      <c r="O17" s="776"/>
      <c r="P17" s="777"/>
      <c r="AD17" t="s">
        <v>147</v>
      </c>
    </row>
    <row r="18" spans="2:16" ht="19.5" customHeight="1" thickBot="1">
      <c r="B18" s="126" t="s">
        <v>15</v>
      </c>
      <c r="C18" s="131" t="str">
        <f>Výsledky!C24</f>
        <v>Magala Šimon</v>
      </c>
      <c r="D18" s="133" t="str">
        <f>Výsledky!D24</f>
        <v>040226</v>
      </c>
      <c r="E18" s="148" t="str">
        <f>Výsledky!$C$20</f>
        <v>TJ Rakovice A</v>
      </c>
      <c r="F18" s="211">
        <f>Výsledky!E24</f>
        <v>368</v>
      </c>
      <c r="G18" s="124">
        <f>Výsledky!F24</f>
        <v>176</v>
      </c>
      <c r="H18" s="124">
        <f>Výsledky!G24</f>
        <v>6</v>
      </c>
      <c r="I18" s="129">
        <f>Výsledky!H24</f>
        <v>544</v>
      </c>
      <c r="L18" s="778"/>
      <c r="M18" s="779"/>
      <c r="N18" s="779"/>
      <c r="O18" s="779"/>
      <c r="P18" s="780"/>
    </row>
    <row r="19" spans="2:26" ht="19.5" customHeight="1" thickBot="1">
      <c r="B19" s="126" t="s">
        <v>4</v>
      </c>
      <c r="C19" s="131" t="str">
        <f>Výsledky!C16</f>
        <v>Kažimír Oliver</v>
      </c>
      <c r="D19" s="133" t="str">
        <f>Výsledky!D16</f>
        <v>010103</v>
      </c>
      <c r="E19" s="148" t="str">
        <f>Výsledky!$C$13</f>
        <v>TJ Slavoj Veľký Šariš</v>
      </c>
      <c r="F19" s="121">
        <f>Výsledky!E16</f>
        <v>360</v>
      </c>
      <c r="G19" s="124">
        <f>Výsledky!F16</f>
        <v>178</v>
      </c>
      <c r="H19" s="124">
        <f>Výsledky!G16</f>
        <v>8</v>
      </c>
      <c r="I19" s="129">
        <f>Výsledky!H16</f>
        <v>538</v>
      </c>
      <c r="L19" s="781"/>
      <c r="M19" s="782"/>
      <c r="N19" s="782"/>
      <c r="O19" s="782"/>
      <c r="P19" s="783"/>
      <c r="T19" s="786" t="str">
        <f>VysDruž!$B$6</f>
        <v>MKK Galanta</v>
      </c>
      <c r="U19" s="787"/>
      <c r="V19" s="787"/>
      <c r="W19" s="787"/>
      <c r="X19" s="519">
        <f>VysDruž!$G$29</f>
        <v>1652</v>
      </c>
      <c r="Y19" s="520" t="str">
        <f>VysDruž!$G$6</f>
        <v>3</v>
      </c>
      <c r="Z19" s="521" t="str">
        <f>VysDruž!$C$29</f>
        <v>4</v>
      </c>
    </row>
    <row r="20" spans="2:26" ht="19.5" customHeight="1">
      <c r="B20" s="126" t="s">
        <v>22</v>
      </c>
      <c r="C20" s="131" t="str">
        <f>Výsledky!C35</f>
        <v>Šipkovský Samuel</v>
      </c>
      <c r="D20" s="133" t="str">
        <f>Výsledky!D35</f>
        <v>990930</v>
      </c>
      <c r="E20" s="148" t="str">
        <f>Výsledky!$C$34</f>
        <v>ŠK Modranka</v>
      </c>
      <c r="F20" s="121">
        <f>Výsledky!E35</f>
        <v>345</v>
      </c>
      <c r="G20" s="124">
        <f>Výsledky!F35</f>
        <v>191</v>
      </c>
      <c r="H20" s="124">
        <f>Výsledky!G35</f>
        <v>10</v>
      </c>
      <c r="I20" s="129">
        <f>Výsledky!H35</f>
        <v>536</v>
      </c>
      <c r="T20" s="584" t="str">
        <f>P10</f>
        <v>TJ Rakovice</v>
      </c>
      <c r="U20" s="585"/>
      <c r="V20" s="585"/>
      <c r="W20" s="585"/>
      <c r="X20" s="522">
        <f>VysDruž!$O$29</f>
        <v>1603</v>
      </c>
      <c r="Y20" s="523" t="str">
        <f>VysDruž!$O$6</f>
        <v>5</v>
      </c>
      <c r="Z20" s="524" t="str">
        <f>VysDruž!$K$29</f>
        <v>2</v>
      </c>
    </row>
    <row r="21" spans="2:26" ht="19.5" customHeight="1">
      <c r="B21" s="126" t="s">
        <v>16</v>
      </c>
      <c r="C21" s="131" t="str">
        <f>Výsledky!C7</f>
        <v>Rózsár Tibor</v>
      </c>
      <c r="D21" s="133" t="str">
        <f>Výsledky!D7</f>
        <v>000110</v>
      </c>
      <c r="E21" s="148" t="str">
        <f>Výsledky!$C$6</f>
        <v>MKK Galanta</v>
      </c>
      <c r="F21" s="121">
        <f>Výsledky!E7</f>
        <v>371</v>
      </c>
      <c r="G21" s="124">
        <f>Výsledky!F7</f>
        <v>156</v>
      </c>
      <c r="H21" s="124">
        <f>Výsledky!G7</f>
        <v>7</v>
      </c>
      <c r="I21" s="129">
        <f>Výsledky!H7</f>
        <v>527</v>
      </c>
      <c r="T21" s="584" t="str">
        <f>P11</f>
        <v>MKK Slovan Galanta</v>
      </c>
      <c r="U21" s="585"/>
      <c r="V21" s="585"/>
      <c r="W21" s="585"/>
      <c r="X21" s="522">
        <f>VysDruž!$G$58</f>
        <v>1669</v>
      </c>
      <c r="Y21" s="523" t="str">
        <f>VysDruž!$G$35</f>
        <v>2</v>
      </c>
      <c r="Z21" s="524" t="str">
        <f>VysDruž!$C$58</f>
        <v>5</v>
      </c>
    </row>
    <row r="22" spans="2:26" ht="19.5" customHeight="1">
      <c r="B22" s="126" t="s">
        <v>10</v>
      </c>
      <c r="C22" s="131" t="str">
        <f>Výsledky!C21</f>
        <v>Kolníková Patrícia</v>
      </c>
      <c r="D22" s="133" t="str">
        <f>Výsledky!D21</f>
        <v>015412</v>
      </c>
      <c r="E22" s="148" t="str">
        <f>Výsledky!$C$20</f>
        <v>TJ Rakovice A</v>
      </c>
      <c r="F22" s="211">
        <f>Výsledky!E21</f>
        <v>368</v>
      </c>
      <c r="G22" s="124">
        <f>Výsledky!F21</f>
        <v>157</v>
      </c>
      <c r="H22" s="124">
        <f>Výsledky!G21</f>
        <v>11</v>
      </c>
      <c r="I22" s="129">
        <f>Výsledky!H21</f>
        <v>525</v>
      </c>
      <c r="T22" s="584" t="str">
        <f>P12</f>
        <v>TJ Slavoj Veľký Šariš</v>
      </c>
      <c r="U22" s="585"/>
      <c r="V22" s="585"/>
      <c r="W22" s="585"/>
      <c r="X22" s="522">
        <f>VysDruž!$O$58</f>
        <v>1701</v>
      </c>
      <c r="Y22" s="523" t="str">
        <f>VysDruž!$O$35</f>
        <v>1</v>
      </c>
      <c r="Z22" s="524" t="str">
        <f>VysDruž!$K$58</f>
        <v>7</v>
      </c>
    </row>
    <row r="23" spans="2:26" ht="19.5" customHeight="1">
      <c r="B23" s="126" t="s">
        <v>23</v>
      </c>
      <c r="C23" s="131" t="str">
        <f>Výsledky!C42</f>
        <v>Gallo Erik</v>
      </c>
      <c r="D23" s="133" t="str">
        <f>Výsledky!D42</f>
        <v>001113</v>
      </c>
      <c r="E23" s="148" t="str">
        <f>Výsledky!$C$41</f>
        <v>FTC Fiľakovo</v>
      </c>
      <c r="F23" s="211">
        <f>Výsledky!E42</f>
        <v>344</v>
      </c>
      <c r="G23" s="124">
        <f>Výsledky!F42</f>
        <v>168</v>
      </c>
      <c r="H23" s="124">
        <f>Výsledky!G42</f>
        <v>8</v>
      </c>
      <c r="I23" s="129">
        <f>Výsledky!H42</f>
        <v>512</v>
      </c>
      <c r="T23" s="584" t="str">
        <f>P13</f>
        <v>ŠK Modranka</v>
      </c>
      <c r="U23" s="585"/>
      <c r="V23" s="585"/>
      <c r="W23" s="585"/>
      <c r="X23" s="522">
        <f>VysDruž!$G$89</f>
        <v>1646</v>
      </c>
      <c r="Y23" s="523" t="str">
        <f>VysDruž!$G$66</f>
        <v>4</v>
      </c>
      <c r="Z23" s="524" t="str">
        <f>VysDruž!$C$89</f>
        <v>3</v>
      </c>
    </row>
    <row r="24" spans="2:26" ht="19.5" customHeight="1" thickBot="1">
      <c r="B24" s="126" t="s">
        <v>17</v>
      </c>
      <c r="C24" s="131" t="str">
        <f>Výsledky!C38</f>
        <v>Joža Jozef</v>
      </c>
      <c r="D24" s="133" t="str">
        <f>Výsledky!$D$38</f>
        <v>000411</v>
      </c>
      <c r="E24" s="148" t="str">
        <f>Výsledky!$C$34</f>
        <v>ŠK Modranka</v>
      </c>
      <c r="F24" s="121">
        <f>Výsledky!E38</f>
        <v>357</v>
      </c>
      <c r="G24" s="124">
        <f>Výsledky!F38</f>
        <v>154</v>
      </c>
      <c r="H24" s="124">
        <f>Výsledky!G38</f>
        <v>10</v>
      </c>
      <c r="I24" s="129">
        <f>Výsledky!H38</f>
        <v>511</v>
      </c>
      <c r="T24" s="587" t="str">
        <f>P14</f>
        <v>FTC Fiľakovo</v>
      </c>
      <c r="U24" s="588"/>
      <c r="V24" s="588"/>
      <c r="W24" s="588"/>
      <c r="X24" s="481">
        <f>VysDruž!$O$89</f>
        <v>1485</v>
      </c>
      <c r="Y24" s="525" t="str">
        <f>VysDruž!$O$66</f>
        <v>6</v>
      </c>
      <c r="Z24" s="526" t="str">
        <f>VysDruž!$K$89</f>
        <v>1</v>
      </c>
    </row>
    <row r="25" spans="2:9" ht="19.5" customHeight="1">
      <c r="B25" s="126" t="s">
        <v>11</v>
      </c>
      <c r="C25" s="131" t="str">
        <f>Výsledky!C30</f>
        <v>Bánik Filip</v>
      </c>
      <c r="D25" s="133" t="str">
        <f>Výsledky!D30</f>
        <v>030601</v>
      </c>
      <c r="E25" s="148" t="str">
        <f>Výsledky!$C$27</f>
        <v>ŽP Sport Podbrezová</v>
      </c>
      <c r="F25" s="121">
        <f>Výsledky!E30</f>
        <v>358</v>
      </c>
      <c r="G25" s="124">
        <f>Výsledky!F30</f>
        <v>146</v>
      </c>
      <c r="H25" s="124">
        <f>Výsledky!G30</f>
        <v>9</v>
      </c>
      <c r="I25" s="129">
        <f>Výsledky!H30</f>
        <v>504</v>
      </c>
    </row>
    <row r="26" spans="2:9" ht="19.5" customHeight="1">
      <c r="B26" s="126" t="s">
        <v>5</v>
      </c>
      <c r="C26" s="131" t="str">
        <f>Výsledky!C15</f>
        <v>Slanina Martin</v>
      </c>
      <c r="D26" s="133" t="str">
        <f>Výsledky!D15</f>
        <v>000707</v>
      </c>
      <c r="E26" s="148" t="str">
        <f>Výsledky!$C$13</f>
        <v>TJ Slavoj Veľký Šariš</v>
      </c>
      <c r="F26" s="121">
        <f>Výsledky!E15</f>
        <v>376</v>
      </c>
      <c r="G26" s="124">
        <f>Výsledky!F15</f>
        <v>128</v>
      </c>
      <c r="H26" s="124">
        <f>Výsledky!G15</f>
        <v>19</v>
      </c>
      <c r="I26" s="129">
        <f>Výsledky!H15</f>
        <v>504</v>
      </c>
    </row>
    <row r="27" spans="2:9" ht="19.5" customHeight="1">
      <c r="B27" s="126" t="s">
        <v>18</v>
      </c>
      <c r="C27" s="131" t="str">
        <f>Výsledky!C45</f>
        <v>Koóš Róbert </v>
      </c>
      <c r="D27" s="133" t="str">
        <f>Výsledky!D45</f>
        <v>980226</v>
      </c>
      <c r="E27" s="148" t="str">
        <f>Výsledky!$C$41</f>
        <v>FTC Fiľakovo</v>
      </c>
      <c r="F27" s="211">
        <f>Výsledky!E45</f>
        <v>342</v>
      </c>
      <c r="G27" s="124">
        <f>Výsledky!F45</f>
        <v>148</v>
      </c>
      <c r="H27" s="124">
        <f>Výsledky!G45</f>
        <v>11</v>
      </c>
      <c r="I27" s="129">
        <f>Výsledky!H45</f>
        <v>490</v>
      </c>
    </row>
    <row r="28" spans="2:9" ht="19.5" customHeight="1">
      <c r="B28" s="126" t="s">
        <v>12</v>
      </c>
      <c r="C28" s="131" t="str">
        <f>Výsledky!C43</f>
        <v>Nagy Tomáš/72h. Pál Patrik</v>
      </c>
      <c r="D28" s="133" t="str">
        <f>Výsledky!D43</f>
        <v>000730</v>
      </c>
      <c r="E28" s="148" t="str">
        <f>Výsledky!$C$41</f>
        <v>FTC Fiľakovo</v>
      </c>
      <c r="F28" s="121">
        <f>Výsledky!E43</f>
        <v>327</v>
      </c>
      <c r="G28" s="124">
        <f>Výsledky!F43</f>
        <v>156</v>
      </c>
      <c r="H28" s="124">
        <f>Výsledky!G43</f>
        <v>16</v>
      </c>
      <c r="I28" s="129">
        <f>Výsledky!H43</f>
        <v>483</v>
      </c>
    </row>
    <row r="29" spans="2:9" ht="19.5" customHeight="1">
      <c r="B29" s="126" t="s">
        <v>6</v>
      </c>
      <c r="C29" s="131" t="str">
        <f>Výsledky!C17</f>
        <v>Vrbová Kamila/85h. Kucko Richard</v>
      </c>
      <c r="D29" s="133" t="str">
        <f>Výsledky!D17</f>
        <v>015117</v>
      </c>
      <c r="E29" s="148" t="str">
        <f>Výsledky!$C$13</f>
        <v>TJ Slavoj Veľký Šariš</v>
      </c>
      <c r="F29" s="121">
        <f>Výsledky!E17</f>
        <v>342</v>
      </c>
      <c r="G29" s="124">
        <f>Výsledky!F17</f>
        <v>138</v>
      </c>
      <c r="H29" s="124">
        <f>Výsledky!G17</f>
        <v>16</v>
      </c>
      <c r="I29" s="129">
        <f>Výsledky!H17</f>
        <v>480</v>
      </c>
    </row>
    <row r="30" spans="2:9" ht="19.5" customHeight="1">
      <c r="B30" s="128" t="s">
        <v>24</v>
      </c>
      <c r="C30" s="132" t="str">
        <f>Výsledky!C44</f>
        <v>Mihali Daniel</v>
      </c>
      <c r="D30" s="134" t="str">
        <f>Výsledky!D44</f>
        <v>010910</v>
      </c>
      <c r="E30" s="149" t="str">
        <f>Výsledky!$C$41</f>
        <v>FTC Fiľakovo</v>
      </c>
      <c r="F30" s="122">
        <f>Výsledky!E44</f>
        <v>360</v>
      </c>
      <c r="G30" s="125">
        <f>Výsledky!F44</f>
        <v>117</v>
      </c>
      <c r="H30" s="125">
        <f>Výsledky!G44</f>
        <v>21</v>
      </c>
      <c r="I30" s="212">
        <f>Výsledky!H44</f>
        <v>477</v>
      </c>
    </row>
    <row r="31" ht="7.5" customHeight="1"/>
    <row r="34" spans="15:19" ht="15" customHeight="1" hidden="1">
      <c r="O34">
        <v>1</v>
      </c>
      <c r="P34" s="137" t="str">
        <f>Výsledky!$C$6</f>
        <v>MKK Galanta</v>
      </c>
      <c r="Q34" s="138">
        <f>Výsledky!$H$11</f>
        <v>1652</v>
      </c>
      <c r="R34" s="138" t="str">
        <f>Výsledky!$I$10</f>
        <v>3</v>
      </c>
      <c r="S34" s="139" t="str">
        <f>Výsledky!$K$10</f>
        <v>4</v>
      </c>
    </row>
    <row r="35" spans="15:19" ht="15" customHeight="1" hidden="1">
      <c r="O35">
        <v>2</v>
      </c>
      <c r="P35" s="140" t="str">
        <f>Výsledky!$C$13</f>
        <v>TJ Slavoj Veľký Šariš</v>
      </c>
      <c r="Q35" s="4">
        <f>Výsledky!$H$18</f>
        <v>1603</v>
      </c>
      <c r="R35" s="141" t="str">
        <f>Výsledky!$I$17</f>
        <v>5</v>
      </c>
      <c r="S35" s="142" t="str">
        <f>Výsledky!$K$17</f>
        <v>2</v>
      </c>
    </row>
    <row r="36" spans="15:19" ht="15" customHeight="1" hidden="1">
      <c r="O36">
        <v>3</v>
      </c>
      <c r="P36" s="140" t="str">
        <f>Výsledky!$C$20</f>
        <v>TJ Rakovice A</v>
      </c>
      <c r="Q36" s="4">
        <f>Výsledky!$H$25</f>
        <v>1669</v>
      </c>
      <c r="R36" s="141" t="str">
        <f>Výsledky!$I$24</f>
        <v>2</v>
      </c>
      <c r="S36" s="142" t="str">
        <f>Výsledky!$K$24</f>
        <v>5</v>
      </c>
    </row>
    <row r="37" spans="15:19" ht="15" customHeight="1" hidden="1">
      <c r="O37">
        <v>4</v>
      </c>
      <c r="P37" s="140" t="str">
        <f>Výsledky!$C$27</f>
        <v>ŽP Sport Podbrezová</v>
      </c>
      <c r="Q37" s="4">
        <f>Výsledky!$H$32</f>
        <v>1701</v>
      </c>
      <c r="R37" s="141" t="str">
        <f>Výsledky!$I$31</f>
        <v>1</v>
      </c>
      <c r="S37" s="142" t="str">
        <f>Výsledky!$K$31</f>
        <v>7</v>
      </c>
    </row>
    <row r="38" spans="15:19" ht="15" customHeight="1" hidden="1">
      <c r="O38">
        <v>5</v>
      </c>
      <c r="P38" s="140" t="str">
        <f>Výsledky!$C$34</f>
        <v>ŠK Modranka</v>
      </c>
      <c r="Q38" s="4">
        <f>Výsledky!$H$39</f>
        <v>1646</v>
      </c>
      <c r="R38" s="141" t="str">
        <f>Výsledky!$I$38</f>
        <v>4</v>
      </c>
      <c r="S38" s="142" t="str">
        <f>Výsledky!$K$38</f>
        <v>3</v>
      </c>
    </row>
    <row r="39" spans="15:19" ht="15" customHeight="1" hidden="1" thickBot="1">
      <c r="O39">
        <v>6</v>
      </c>
      <c r="P39" s="143" t="str">
        <f>Výsledky!$C$41</f>
        <v>FTC Fiľakovo</v>
      </c>
      <c r="Q39" s="144">
        <f>Výsledky!$H$46</f>
        <v>1485</v>
      </c>
      <c r="R39" s="145" t="str">
        <f>Výsledky!$I$45</f>
        <v>6</v>
      </c>
      <c r="S39" s="146" t="str">
        <f>Výsledky!$K$45</f>
        <v>1</v>
      </c>
    </row>
    <row r="40" ht="12.75" hidden="1"/>
    <row r="41" ht="12.75" hidden="1"/>
    <row r="42" spans="3:16" ht="12.75" hidden="1">
      <c r="C42" s="90"/>
      <c r="O42" s="297">
        <v>1</v>
      </c>
      <c r="P42" s="297" t="s">
        <v>162</v>
      </c>
    </row>
    <row r="43" spans="15:16" ht="12.75" hidden="1">
      <c r="O43" s="297">
        <v>2</v>
      </c>
      <c r="P43" s="297" t="s">
        <v>161</v>
      </c>
    </row>
    <row r="44" spans="15:16" ht="12.75" hidden="1">
      <c r="O44" s="297">
        <v>3</v>
      </c>
      <c r="P44" s="297" t="s">
        <v>166</v>
      </c>
    </row>
    <row r="45" spans="15:16" ht="12.75" hidden="1">
      <c r="O45" s="297">
        <v>4</v>
      </c>
      <c r="P45" s="297" t="s">
        <v>163</v>
      </c>
    </row>
    <row r="46" spans="15:16" ht="12.75" hidden="1">
      <c r="O46" s="297">
        <v>5</v>
      </c>
      <c r="P46" s="297" t="s">
        <v>164</v>
      </c>
    </row>
    <row r="47" spans="15:16" ht="12.75" hidden="1">
      <c r="O47" s="297">
        <v>6</v>
      </c>
      <c r="P47" s="297" t="s">
        <v>165</v>
      </c>
    </row>
  </sheetData>
  <sheetProtection selectLockedCells="1" selectUnlockedCells="1"/>
  <mergeCells count="24">
    <mergeCell ref="AA5:AC6"/>
    <mergeCell ref="B2:I2"/>
    <mergeCell ref="R7:T7"/>
    <mergeCell ref="U7:W7"/>
    <mergeCell ref="P7:P8"/>
    <mergeCell ref="R5:T6"/>
    <mergeCell ref="U5:W6"/>
    <mergeCell ref="B3:F3"/>
    <mergeCell ref="G3:I3"/>
    <mergeCell ref="T19:W19"/>
    <mergeCell ref="T20:W20"/>
    <mergeCell ref="T21:W21"/>
    <mergeCell ref="T22:W22"/>
    <mergeCell ref="O3:AE3"/>
    <mergeCell ref="AA7:AC7"/>
    <mergeCell ref="X7:Z7"/>
    <mergeCell ref="X5:Z6"/>
    <mergeCell ref="R15:T15"/>
    <mergeCell ref="U15:W15"/>
    <mergeCell ref="X15:Z15"/>
    <mergeCell ref="AA15:AC15"/>
    <mergeCell ref="L17:P19"/>
    <mergeCell ref="T24:W24"/>
    <mergeCell ref="T23:W23"/>
  </mergeCells>
  <conditionalFormatting sqref="F7:F30">
    <cfRule type="top10" priority="8" dxfId="3" rank="1"/>
  </conditionalFormatting>
  <conditionalFormatting sqref="G7:G30">
    <cfRule type="top10" priority="7" dxfId="3" rank="1"/>
  </conditionalFormatting>
  <conditionalFormatting sqref="H7:H30">
    <cfRule type="top10" priority="6" dxfId="3" rank="1" bottom="1"/>
  </conditionalFormatting>
  <conditionalFormatting sqref="I7:I30">
    <cfRule type="cellIs" priority="1" dxfId="2" operator="between">
      <formula>500</formula>
      <formula>539</formula>
    </cfRule>
    <cfRule type="cellIs" priority="2" dxfId="1" operator="greaterThanOrEqual">
      <formula>600</formula>
    </cfRule>
    <cfRule type="cellIs" priority="3" dxfId="0" operator="between">
      <formula>580</formula>
      <formula>599</formula>
    </cfRule>
    <cfRule type="cellIs" priority="4" dxfId="24" operator="between">
      <formula>560</formula>
      <formula>579</formula>
    </cfRule>
    <cfRule type="cellIs" priority="5" dxfId="7" operator="between">
      <formula>540</formula>
      <formula>559</formula>
    </cfRule>
  </conditionalFormatting>
  <printOptions/>
  <pageMargins left="0.11811023622047245" right="0.11811023622047245" top="0.15748031496062992" bottom="0.15748031496062992" header="0.31496062992125984" footer="0.31496062992125984"/>
  <pageSetup blackAndWhite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Otroci</dc:creator>
  <cp:keywords/>
  <dc:description/>
  <cp:lastModifiedBy>Kyselica Ondrej</cp:lastModifiedBy>
  <cp:lastPrinted>2016-03-06T14:15:54Z</cp:lastPrinted>
  <dcterms:created xsi:type="dcterms:W3CDTF">2008-02-29T12:19:26Z</dcterms:created>
  <dcterms:modified xsi:type="dcterms:W3CDTF">2016-03-06T14:44:19Z</dcterms:modified>
  <cp:category/>
  <cp:version/>
  <cp:contentType/>
  <cp:contentStatus/>
</cp:coreProperties>
</file>